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995" firstSheet="2" activeTab="8"/>
  </bookViews>
  <sheets>
    <sheet name="Overall" sheetId="1" r:id="rId1"/>
    <sheet name="Dewhurst" sheetId="2" r:id="rId2"/>
    <sheet name="Vattenhall" sheetId="3" r:id="rId3"/>
    <sheet name="SHORT " sheetId="4" r:id="rId4"/>
    <sheet name="SCHRS" sheetId="5" r:id="rId5"/>
    <sheet name="dewhurst sort" sheetId="6" r:id="rId6"/>
    <sheet name="vattenfall sort" sheetId="7" r:id="rId7"/>
    <sheet name="short sort" sheetId="8" r:id="rId8"/>
    <sheet name="overall sort" sheetId="9" r:id="rId9"/>
  </sheets>
  <definedNames>
    <definedName name="_xlnm._FilterDatabase" localSheetId="0" hidden="1">'Overall'!$A$4:$O$4</definedName>
    <definedName name="_xlnm._FilterDatabase" localSheetId="4" hidden="1">'SCHRS'!$A$1:$C$230</definedName>
  </definedNames>
  <calcPr fullCalcOnLoad="1"/>
</workbook>
</file>

<file path=xl/sharedStrings.xml><?xml version="1.0" encoding="utf-8"?>
<sst xmlns="http://schemas.openxmlformats.org/spreadsheetml/2006/main" count="764" uniqueCount="321">
  <si>
    <t>Sail number</t>
  </si>
  <si>
    <t>Class</t>
  </si>
  <si>
    <t>Helm</t>
  </si>
  <si>
    <t>Crew</t>
  </si>
  <si>
    <t>Start</t>
  </si>
  <si>
    <t>Leg 1 Finnish</t>
  </si>
  <si>
    <t>Leg 2 Finnish</t>
  </si>
  <si>
    <t>Leg 3 Finnish</t>
  </si>
  <si>
    <t>Leg 4 Finnish</t>
  </si>
  <si>
    <t>Leg 5 Finnish</t>
  </si>
  <si>
    <t>SCHRS</t>
  </si>
  <si>
    <t>Finnish</t>
  </si>
  <si>
    <t>overall</t>
  </si>
  <si>
    <t>Corrected</t>
  </si>
  <si>
    <t>Dart 18</t>
  </si>
  <si>
    <t>Dewhurst leg</t>
  </si>
  <si>
    <t>Overall results</t>
  </si>
  <si>
    <t>Vattenfall leg</t>
  </si>
  <si>
    <t>type</t>
  </si>
  <si>
    <t>B14</t>
  </si>
  <si>
    <t>2Win Sonic Solo</t>
  </si>
  <si>
    <t>2Win Twincat 15 Sport</t>
  </si>
  <si>
    <t>A Class</t>
  </si>
  <si>
    <t>AHPC Capricorn F18</t>
  </si>
  <si>
    <t>AHPC Taipan 4.9</t>
  </si>
  <si>
    <t>AHPC Viper</t>
  </si>
  <si>
    <t>AHPC Viper Solo</t>
  </si>
  <si>
    <t>Alado 18 Aileron</t>
  </si>
  <si>
    <t>Alado 18 F18</t>
  </si>
  <si>
    <t>Bim 16</t>
  </si>
  <si>
    <t>Bim 18 Class A (&gt;100 Kgs)</t>
  </si>
  <si>
    <t>Bim 18 Double</t>
  </si>
  <si>
    <t>Bim 18 Double Sloop</t>
  </si>
  <si>
    <t>Bim 20</t>
  </si>
  <si>
    <t>Bimare X16 Double Spinnaker</t>
  </si>
  <si>
    <t>Bimare X16 Solo</t>
  </si>
  <si>
    <t>Bimare X16 Solo Spinnaker</t>
  </si>
  <si>
    <t>Bimare X4 F18</t>
  </si>
  <si>
    <t>C 4.8</t>
  </si>
  <si>
    <t>C 4.8 Major</t>
  </si>
  <si>
    <t>Catapult</t>
  </si>
  <si>
    <t>Cirrus B1</t>
  </si>
  <si>
    <t>Cirrus Ecole</t>
  </si>
  <si>
    <t>Cirrus Energy Regate</t>
  </si>
  <si>
    <t>Cirrus Energy Regate Solo</t>
  </si>
  <si>
    <t>Cirrus Evolution</t>
  </si>
  <si>
    <t>Cirrus Evolution Solo</t>
  </si>
  <si>
    <t>Cirrus F18</t>
  </si>
  <si>
    <t>Condor 16</t>
  </si>
  <si>
    <t>Dart 16</t>
  </si>
  <si>
    <t>Dart 16 X Race</t>
  </si>
  <si>
    <t>Dart 18 Cat Boat</t>
  </si>
  <si>
    <t>Dart 18 Spinnaker</t>
  </si>
  <si>
    <t>Dart 20</t>
  </si>
  <si>
    <t>Dart 6000</t>
  </si>
  <si>
    <t>Dart Hawk F18</t>
  </si>
  <si>
    <t>Dart Sting Solo</t>
  </si>
  <si>
    <t>Dart TSX</t>
  </si>
  <si>
    <t>Diam 3 F18</t>
  </si>
  <si>
    <t>Drake</t>
  </si>
  <si>
    <t>Formule 18</t>
  </si>
  <si>
    <t>Gwynt 14</t>
  </si>
  <si>
    <t>Hawke Surfcat 7020</t>
  </si>
  <si>
    <t>Hobie 14 Turbo</t>
  </si>
  <si>
    <t>Hobie 15</t>
  </si>
  <si>
    <t>Hobie 16 LE (without spinnaker)</t>
  </si>
  <si>
    <t>Hobie 17 (with wings)</t>
  </si>
  <si>
    <t>Hobie 18</t>
  </si>
  <si>
    <t>Hobie 18 Formula</t>
  </si>
  <si>
    <t>Hobie 18 Formula 104</t>
  </si>
  <si>
    <t>Hobie 18 Magnum</t>
  </si>
  <si>
    <t>Hobie 18 SX</t>
  </si>
  <si>
    <t>Hobie 20 Formula</t>
  </si>
  <si>
    <t>Hobie 21 (2 Crew)</t>
  </si>
  <si>
    <t>Hobie 21 (3 Crew)</t>
  </si>
  <si>
    <t>Hobie 21 Formula</t>
  </si>
  <si>
    <t>Hobie Fox F20</t>
  </si>
  <si>
    <t>Hobie FX One Cat Boat</t>
  </si>
  <si>
    <t>Hobie FX One Double</t>
  </si>
  <si>
    <t>Hobie FX Xtrem</t>
  </si>
  <si>
    <t>Hobie Getaway</t>
  </si>
  <si>
    <t>Hobie Max</t>
  </si>
  <si>
    <t>Hobie Max Youth</t>
  </si>
  <si>
    <t>Hobie Pacific</t>
  </si>
  <si>
    <t>Hobie Pacific (with wings)</t>
  </si>
  <si>
    <t>Hobie Tiger F18</t>
  </si>
  <si>
    <t>Hobie Wildcat F18</t>
  </si>
  <si>
    <t>Hurricane 4.9</t>
  </si>
  <si>
    <t>Hurricane 5.5</t>
  </si>
  <si>
    <t>Hurricane 5.9</t>
  </si>
  <si>
    <t>Hurricane 5.9 Sport</t>
  </si>
  <si>
    <t>Hurricane 5.9 SX</t>
  </si>
  <si>
    <t>Hurricane 500</t>
  </si>
  <si>
    <t>Javelin 16</t>
  </si>
  <si>
    <t>Javelin 18HT</t>
  </si>
  <si>
    <t>Javelin 2 (not 18HT)</t>
  </si>
  <si>
    <t>KL 15.5</t>
  </si>
  <si>
    <t>KL 16</t>
  </si>
  <si>
    <t>KL 17 Power</t>
  </si>
  <si>
    <t>KL 17 Regate</t>
  </si>
  <si>
    <t>KL 17.5 Tonic (without spinnaker)</t>
  </si>
  <si>
    <t>KL 18 Regate</t>
  </si>
  <si>
    <t>KL Booster</t>
  </si>
  <si>
    <t>KL Phoenix F18</t>
  </si>
  <si>
    <t>M20 Vampire Duo</t>
  </si>
  <si>
    <t>Magic F18</t>
  </si>
  <si>
    <t>Mattia 16</t>
  </si>
  <si>
    <t>Mattia 18 104</t>
  </si>
  <si>
    <t>Mattia 18 F18</t>
  </si>
  <si>
    <t>Mattia 18 Raid</t>
  </si>
  <si>
    <t>Mattia 20</t>
  </si>
  <si>
    <t>Mattia 20 Cat Boat</t>
  </si>
  <si>
    <t>Mattia 20 Sloop</t>
  </si>
  <si>
    <t>Mattia 20 Venti</t>
  </si>
  <si>
    <t>Mattia Declic</t>
  </si>
  <si>
    <t>Mattia Esse</t>
  </si>
  <si>
    <t>Mattia Esse Solo</t>
  </si>
  <si>
    <t>Mattia Esse Sport</t>
  </si>
  <si>
    <t>Mattia Esse Sport Solo</t>
  </si>
  <si>
    <t>Mattia Flash F18</t>
  </si>
  <si>
    <t>Mattia Smile</t>
  </si>
  <si>
    <t>Mattia Smile Sport</t>
  </si>
  <si>
    <t>Miracle 20</t>
  </si>
  <si>
    <t>Miracle 20 (without spinnaker)</t>
  </si>
  <si>
    <t>Mystere 2000 F20</t>
  </si>
  <si>
    <t>Mystere 5.0</t>
  </si>
  <si>
    <t>Mystere 5.0 Xl</t>
  </si>
  <si>
    <t>Mystere 5.5 Fun</t>
  </si>
  <si>
    <t>Mystere 5.5 Master</t>
  </si>
  <si>
    <t>Mystere 6.0</t>
  </si>
  <si>
    <t>Mystere Twister F18</t>
  </si>
  <si>
    <t>Nacra 16</t>
  </si>
  <si>
    <t>Nacra 16 single handed</t>
  </si>
  <si>
    <t>Nacra 17</t>
  </si>
  <si>
    <t>Nacra 20 Carbon</t>
  </si>
  <si>
    <t>Nacra 20 One Design</t>
  </si>
  <si>
    <t>Nacra 2005 F18</t>
  </si>
  <si>
    <t>Nacra 4.5</t>
  </si>
  <si>
    <t>Nacra 4.5 Solo</t>
  </si>
  <si>
    <t>Nacra 460</t>
  </si>
  <si>
    <t>Nacra 460 Solo</t>
  </si>
  <si>
    <t>Nacra 460 Solo Spinnaker</t>
  </si>
  <si>
    <t>Nacra 460 Sport</t>
  </si>
  <si>
    <t>Nacra 5.0</t>
  </si>
  <si>
    <t>Nacra 5.0 Cat Boat</t>
  </si>
  <si>
    <t>Nacra 5.2</t>
  </si>
  <si>
    <t>Nacra 5.5 France SL</t>
  </si>
  <si>
    <t>Nacra 5.5 Raid</t>
  </si>
  <si>
    <t>Nacra 5.7 Race</t>
  </si>
  <si>
    <t>Nacra 5.8</t>
  </si>
  <si>
    <t>Nacra 500</t>
  </si>
  <si>
    <t>Nacra 500 Sport</t>
  </si>
  <si>
    <t>Nacra 500 Solo</t>
  </si>
  <si>
    <t>Nacra 500 Solo Spinnaker</t>
  </si>
  <si>
    <t>Nacra 570 (without spinnaker)</t>
  </si>
  <si>
    <t>Nacra 570 Sport</t>
  </si>
  <si>
    <t>Nacra 580 (without spinnaker)</t>
  </si>
  <si>
    <t>Nacra 580 Sport</t>
  </si>
  <si>
    <t>Nacra 6.0</t>
  </si>
  <si>
    <t>Nacra 6.0 Raid</t>
  </si>
  <si>
    <t>Nacra 6.0 SE</t>
  </si>
  <si>
    <t>Nacra Blast</t>
  </si>
  <si>
    <t>Nacra F16</t>
  </si>
  <si>
    <t>Nacra F17 Sloop</t>
  </si>
  <si>
    <t>Nacra F17 Solo</t>
  </si>
  <si>
    <t>Nacra Infusion F18</t>
  </si>
  <si>
    <t>Nacra Inter 17 Solo (without spinnaker)</t>
  </si>
  <si>
    <t>Nacra Inter 18 F18</t>
  </si>
  <si>
    <t>Nacra Inter 20 F20</t>
  </si>
  <si>
    <t>New Cat Swing</t>
  </si>
  <si>
    <t>New Marine 16 Swing Cat Boat</t>
  </si>
  <si>
    <t>New Marine 16 Swing Double</t>
  </si>
  <si>
    <t>Prindle 15</t>
  </si>
  <si>
    <t>Prindle 16</t>
  </si>
  <si>
    <t>Prindle 18</t>
  </si>
  <si>
    <t>Prindle 18.2</t>
  </si>
  <si>
    <t>Prindle 19</t>
  </si>
  <si>
    <t>Prindle 19 Pacer</t>
  </si>
  <si>
    <t>Prindle Play Cat</t>
  </si>
  <si>
    <t>Raptor F16</t>
  </si>
  <si>
    <t>Shadow</t>
  </si>
  <si>
    <t>Shadow X</t>
  </si>
  <si>
    <t>Shearwater</t>
  </si>
  <si>
    <t>Shockwave F18</t>
  </si>
  <si>
    <t>SL 15.5</t>
  </si>
  <si>
    <t>SL 16</t>
  </si>
  <si>
    <t>SL 5.2</t>
  </si>
  <si>
    <t>Spitfire</t>
  </si>
  <si>
    <t>Spitfire S</t>
  </si>
  <si>
    <t>Sprint 15 DX</t>
  </si>
  <si>
    <t>Sprint 15 Sport Solo</t>
  </si>
  <si>
    <t>Stealth</t>
  </si>
  <si>
    <t>Stealth R</t>
  </si>
  <si>
    <t>Stealth R Solo</t>
  </si>
  <si>
    <t>Stingray 5.5</t>
  </si>
  <si>
    <t>Thundercat 18</t>
  </si>
  <si>
    <t>Tomahawk F20</t>
  </si>
  <si>
    <t>Topaz 14Xtreme</t>
  </si>
  <si>
    <t>Topaz 16C</t>
  </si>
  <si>
    <t>Topaz 16CX</t>
  </si>
  <si>
    <t>Topaz 16S Spinnaker</t>
  </si>
  <si>
    <t>Topcat 15 F2</t>
  </si>
  <si>
    <t>Topcat 15 Solo</t>
  </si>
  <si>
    <t>Topcat 18 K1</t>
  </si>
  <si>
    <t>Topcat 18 Spitfire (without spinnaker)</t>
  </si>
  <si>
    <t>Topcat F1</t>
  </si>
  <si>
    <t>Topcat F2</t>
  </si>
  <si>
    <t>Topcat K1</t>
  </si>
  <si>
    <t>Topcat K2</t>
  </si>
  <si>
    <t>Topcat K3</t>
  </si>
  <si>
    <t>Topcat K3 Solo</t>
  </si>
  <si>
    <t>Topcat Spifire 2.3</t>
  </si>
  <si>
    <t>Topcat Spifire 2.5</t>
  </si>
  <si>
    <t>Tornado</t>
  </si>
  <si>
    <t>Tropic GTI</t>
  </si>
  <si>
    <t>Unicorn</t>
  </si>
  <si>
    <t>Ventilo 18</t>
  </si>
  <si>
    <t>Ventilo 18 HT</t>
  </si>
  <si>
    <t>Ventilo 20 CB</t>
  </si>
  <si>
    <t>Ventilo 609</t>
  </si>
  <si>
    <t>Ventilo Quickie</t>
  </si>
  <si>
    <t>Ventilo Zippo</t>
  </si>
  <si>
    <t>Warp 18</t>
  </si>
  <si>
    <t>CLASS</t>
  </si>
  <si>
    <t>RATING</t>
  </si>
  <si>
    <t>Vampire Foiler</t>
  </si>
  <si>
    <t>The conversion formula is SCHRS x 675 = PY</t>
  </si>
  <si>
    <t>Nacra 20 Foiler</t>
  </si>
  <si>
    <t>Flying Phantom Foiler</t>
  </si>
  <si>
    <t>Dinghy</t>
  </si>
  <si>
    <t>PY</t>
  </si>
  <si>
    <t>Tornado 24m2 Spinnaker</t>
  </si>
  <si>
    <t>Formula 16 - 2 crew</t>
  </si>
  <si>
    <t>Formula 16 - cat boat</t>
  </si>
  <si>
    <t>Nacra F16 single handed</t>
  </si>
  <si>
    <t>Bimare X16FPlus</t>
  </si>
  <si>
    <t>Falcon F16 - 2 crew</t>
  </si>
  <si>
    <t>Cirrus 16 Q F 16</t>
  </si>
  <si>
    <t>Mattia 17</t>
  </si>
  <si>
    <t>Tornado Classic</t>
  </si>
  <si>
    <t>Falcon F16 - cat boat</t>
  </si>
  <si>
    <t>Cirrus 16 Q solo F16</t>
  </si>
  <si>
    <t>Nacra 18M2</t>
  </si>
  <si>
    <t>Nacra Inter 17 Solo Spinnaker 19M2</t>
  </si>
  <si>
    <t>Hobie 16 Spinnaker</t>
  </si>
  <si>
    <t>Topcat 4.5</t>
  </si>
  <si>
    <t>RS Cat 16 XL</t>
  </si>
  <si>
    <t>2Win Sonic</t>
  </si>
  <si>
    <t>RS Cat 16 S</t>
  </si>
  <si>
    <t>RS Cat 16 Club</t>
  </si>
  <si>
    <t>Dinghy 505</t>
  </si>
  <si>
    <t>TYPE</t>
  </si>
  <si>
    <t>CAT</t>
  </si>
  <si>
    <t>MONO</t>
  </si>
  <si>
    <t>short</t>
  </si>
  <si>
    <t>full</t>
  </si>
  <si>
    <t>Full</t>
  </si>
  <si>
    <t>Short</t>
  </si>
  <si>
    <t>IF(A2=15, "OK", "Not OK")</t>
  </si>
  <si>
    <t>sort for result</t>
  </si>
  <si>
    <t>F18</t>
  </si>
  <si>
    <t>f18</t>
  </si>
  <si>
    <t>Richard Ledger</t>
  </si>
  <si>
    <t>Tom Bruton</t>
  </si>
  <si>
    <t>Geoff Mylcrist</t>
  </si>
  <si>
    <t>Kevin Stone</t>
  </si>
  <si>
    <t>Steven Pimblett</t>
  </si>
  <si>
    <t>Francesca Delacey</t>
  </si>
  <si>
    <t>Peter Smerwin</t>
  </si>
  <si>
    <t>Paul Whyte</t>
  </si>
  <si>
    <t>GBR1</t>
  </si>
  <si>
    <t>Abby Zambinski</t>
  </si>
  <si>
    <t>Rob Filmer</t>
  </si>
  <si>
    <t>GBR003</t>
  </si>
  <si>
    <t>Grant Forwood</t>
  </si>
  <si>
    <t>David Figgis</t>
  </si>
  <si>
    <t>vampire foiler</t>
  </si>
  <si>
    <t>Will Sunnucks</t>
  </si>
  <si>
    <t>Hugo Sunnucks</t>
  </si>
  <si>
    <t>Nia Crockford</t>
  </si>
  <si>
    <t>Caleb Cooper</t>
  </si>
  <si>
    <t>Brett Warburton-Smith</t>
  </si>
  <si>
    <t>Jason Lello</t>
  </si>
  <si>
    <t>GBR009</t>
  </si>
  <si>
    <t>Peter King</t>
  </si>
  <si>
    <t>Laurie King</t>
  </si>
  <si>
    <t>Richard Jones</t>
  </si>
  <si>
    <t>Patricia Baker</t>
  </si>
  <si>
    <t>GBR 1828</t>
  </si>
  <si>
    <t>Grant Piggott</t>
  </si>
  <si>
    <t>Simon Farren</t>
  </si>
  <si>
    <t>GBR 29</t>
  </si>
  <si>
    <t>Ghislain Melaine</t>
  </si>
  <si>
    <t>Greg Crease</t>
  </si>
  <si>
    <t>a class</t>
  </si>
  <si>
    <t>GBR21</t>
  </si>
  <si>
    <t>Richard Hargreaves</t>
  </si>
  <si>
    <t>GBR1577</t>
  </si>
  <si>
    <t>Tim Neal</t>
  </si>
  <si>
    <t>Bob Fry</t>
  </si>
  <si>
    <t>Oliver Northrop</t>
  </si>
  <si>
    <t>Josh</t>
  </si>
  <si>
    <t>Roy Davies</t>
  </si>
  <si>
    <t>Stephen Gauld</t>
  </si>
  <si>
    <t>Pete Wilson</t>
  </si>
  <si>
    <t>Stephen Hodges</t>
  </si>
  <si>
    <t>Robert Govier</t>
  </si>
  <si>
    <t>Ruta Nakrosyte</t>
  </si>
  <si>
    <t>GBR503</t>
  </si>
  <si>
    <t>Matt Young</t>
  </si>
  <si>
    <t>Charles Willet</t>
  </si>
  <si>
    <t>NED1007</t>
  </si>
  <si>
    <t>Chris Field</t>
  </si>
  <si>
    <t>Nick Barnes</t>
  </si>
  <si>
    <t>Neil Baldry</t>
  </si>
  <si>
    <t>Stu Smith</t>
  </si>
  <si>
    <t>Paul Mines</t>
  </si>
  <si>
    <t>Eddie Bridle</t>
  </si>
  <si>
    <t>James King</t>
  </si>
  <si>
    <t>Matthew Cooper</t>
  </si>
  <si>
    <t>rtd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</si>
</sst>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\ _€_-;\-* #,##0\ _€_-;_-* &quot;-&quot;\ _€_-;_-@_-"/>
    <numFmt numFmtId="171" formatCode="_-* #,##0\ &quot;€&quot;_-;\-* #,##0\ &quot;€&quot;_-;_-* &quot;-&quot;\ &quot;€&quot;_-;_-@_-"/>
    <numFmt numFmtId="172" formatCode="_-* #,##0.00\ _€_-;\-* #,##0.00\ _€_-;_-* &quot;-&quot;??\ _€_-;_-@_-"/>
    <numFmt numFmtId="173" formatCode="_-* #,##0.00\ &quot;€&quot;_-;\-* #,##0.00\ &quot;€&quot;_-;_-* &quot;-&quot;??\ &quot;€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.9"/>
      <color indexed="63"/>
      <name val="Helvetica"/>
      <family val="2"/>
    </font>
    <font>
      <sz val="9.9"/>
      <color indexed="63"/>
      <name val="Helvetica"/>
      <family val="2"/>
    </font>
    <font>
      <sz val="11"/>
      <color indexed="63"/>
      <name val="Helvetica"/>
      <family val="2"/>
    </font>
    <font>
      <sz val="9.9"/>
      <color indexed="10"/>
      <name val="Helvetic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46" fontId="0" fillId="32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46" fontId="0" fillId="5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46" fontId="0" fillId="2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6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Alignment="1">
      <alignment/>
    </xf>
    <xf numFmtId="0" fontId="3" fillId="0" borderId="10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left" vertical="center" wrapText="1" indent="1"/>
    </xf>
    <xf numFmtId="0" fontId="4" fillId="34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 indent="1"/>
    </xf>
    <xf numFmtId="0" fontId="4" fillId="35" borderId="10" xfId="0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0" fontId="6" fillId="36" borderId="1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0" fillId="32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2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zoomScalePageLayoutView="0" workbookViewId="0" topLeftCell="E5">
      <selection activeCell="A4" sqref="A4:O31"/>
    </sheetView>
  </sheetViews>
  <sheetFormatPr defaultColWidth="9.140625" defaultRowHeight="15"/>
  <cols>
    <col min="2" max="2" width="22.8515625" style="0" bestFit="1" customWidth="1"/>
    <col min="4" max="4" width="11.57421875" style="0" bestFit="1" customWidth="1"/>
    <col min="5" max="5" width="21.7109375" style="0" bestFit="1" customWidth="1"/>
    <col min="6" max="6" width="17.28125" style="0" bestFit="1" customWidth="1"/>
    <col min="7" max="7" width="11.28125" style="0" customWidth="1"/>
    <col min="8" max="12" width="12.28125" style="0" bestFit="1" customWidth="1"/>
    <col min="13" max="13" width="8.140625" style="0" bestFit="1" customWidth="1"/>
    <col min="14" max="14" width="9.57421875" style="0" bestFit="1" customWidth="1"/>
    <col min="15" max="15" width="9.7109375" style="0" bestFit="1" customWidth="1"/>
    <col min="16" max="16" width="3.140625" style="0" customWidth="1"/>
    <col min="21" max="21" width="3.140625" style="0" customWidth="1"/>
  </cols>
  <sheetData>
    <row r="3" spans="7:15" ht="15">
      <c r="G3" s="28" t="s">
        <v>16</v>
      </c>
      <c r="H3" s="28"/>
      <c r="I3" s="28"/>
      <c r="J3" s="28"/>
      <c r="K3" s="28"/>
      <c r="L3" s="28"/>
      <c r="M3" s="28"/>
      <c r="N3" s="28"/>
      <c r="O3" s="28"/>
    </row>
    <row r="4" spans="1:15" ht="15">
      <c r="A4" s="5" t="s">
        <v>18</v>
      </c>
      <c r="B4" s="5" t="s">
        <v>1</v>
      </c>
      <c r="C4" s="5" t="s">
        <v>10</v>
      </c>
      <c r="D4" s="5" t="s">
        <v>0</v>
      </c>
      <c r="E4" s="5" t="s">
        <v>2</v>
      </c>
      <c r="F4" s="5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11</v>
      </c>
      <c r="N4" s="1" t="s">
        <v>12</v>
      </c>
      <c r="O4" s="1" t="s">
        <v>13</v>
      </c>
    </row>
    <row r="5" spans="1:18" ht="15">
      <c r="A5" s="5" t="s">
        <v>255</v>
      </c>
      <c r="B5" s="14" t="s">
        <v>261</v>
      </c>
      <c r="C5" s="5">
        <f>VLOOKUP(B:B,SCHRS!A:B,2,FALSE)</f>
        <v>1</v>
      </c>
      <c r="D5" s="5">
        <v>957</v>
      </c>
      <c r="E5" s="5" t="s">
        <v>262</v>
      </c>
      <c r="F5" s="5" t="s">
        <v>263</v>
      </c>
      <c r="G5" s="2">
        <v>0.5</v>
      </c>
      <c r="H5" s="2">
        <v>0.5528819444444445</v>
      </c>
      <c r="I5" s="2" t="s">
        <v>320</v>
      </c>
      <c r="J5" s="2"/>
      <c r="K5" s="2"/>
      <c r="L5" s="2"/>
      <c r="M5" s="2">
        <f>K5</f>
        <v>0</v>
      </c>
      <c r="N5" s="2">
        <f aca="true" t="shared" si="0" ref="N5:N32">M5-G5</f>
        <v>-0.5</v>
      </c>
      <c r="O5" s="2">
        <f aca="true" t="shared" si="1" ref="O5:O32">N5/C5</f>
        <v>-0.5</v>
      </c>
      <c r="R5" s="11"/>
    </row>
    <row r="6" spans="1:15" ht="15">
      <c r="A6" s="5" t="s">
        <v>254</v>
      </c>
      <c r="B6" s="14" t="s">
        <v>213</v>
      </c>
      <c r="C6" s="5">
        <f>VLOOKUP(B:B,SCHRS!A:B,2,FALSE)</f>
        <v>0.948</v>
      </c>
      <c r="D6" s="5">
        <v>4</v>
      </c>
      <c r="E6" s="5" t="s">
        <v>264</v>
      </c>
      <c r="F6" s="5" t="s">
        <v>265</v>
      </c>
      <c r="G6" s="2">
        <v>0.5</v>
      </c>
      <c r="H6" s="2">
        <v>0.5573842592592593</v>
      </c>
      <c r="I6" s="2" t="s">
        <v>320</v>
      </c>
      <c r="J6" s="2"/>
      <c r="K6" s="2"/>
      <c r="L6" s="2"/>
      <c r="M6" s="2">
        <f aca="true" t="shared" si="2" ref="M6:M32">K6</f>
        <v>0</v>
      </c>
      <c r="N6" s="2">
        <f t="shared" si="0"/>
        <v>-0.5</v>
      </c>
      <c r="O6" s="2">
        <f t="shared" si="1"/>
        <v>-0.5274261603375527</v>
      </c>
    </row>
    <row r="7" spans="1:15" ht="15">
      <c r="A7" s="5" t="s">
        <v>255</v>
      </c>
      <c r="B7" s="14" t="s">
        <v>89</v>
      </c>
      <c r="C7" s="5">
        <f>VLOOKUP(B:B,SCHRS!A:B,2,FALSE)</f>
        <v>1.06</v>
      </c>
      <c r="D7" s="5">
        <v>361</v>
      </c>
      <c r="E7" s="5" t="s">
        <v>266</v>
      </c>
      <c r="F7" s="5" t="s">
        <v>267</v>
      </c>
      <c r="G7" s="2">
        <v>0.5</v>
      </c>
      <c r="H7" s="2">
        <v>0.5599884259259259</v>
      </c>
      <c r="I7" s="2" t="s">
        <v>320</v>
      </c>
      <c r="J7" s="2"/>
      <c r="K7" s="2"/>
      <c r="L7" s="2"/>
      <c r="M7" s="2">
        <f t="shared" si="2"/>
        <v>0</v>
      </c>
      <c r="N7" s="2">
        <f t="shared" si="0"/>
        <v>-0.5</v>
      </c>
      <c r="O7" s="2">
        <f t="shared" si="1"/>
        <v>-0.4716981132075471</v>
      </c>
    </row>
    <row r="8" spans="1:15" ht="15">
      <c r="A8" s="5" t="s">
        <v>255</v>
      </c>
      <c r="B8" s="14" t="s">
        <v>89</v>
      </c>
      <c r="C8" s="5">
        <f>VLOOKUP(B:B,SCHRS!A:B,2,FALSE)</f>
        <v>1.06</v>
      </c>
      <c r="D8" s="25">
        <v>307</v>
      </c>
      <c r="E8" s="5" t="s">
        <v>268</v>
      </c>
      <c r="F8" s="5" t="s">
        <v>269</v>
      </c>
      <c r="G8" s="2">
        <v>0.5</v>
      </c>
      <c r="H8" s="2">
        <v>0.5671759259259259</v>
      </c>
      <c r="I8" s="2">
        <v>0.649074074074074</v>
      </c>
      <c r="J8" s="2" t="s">
        <v>320</v>
      </c>
      <c r="K8" s="2"/>
      <c r="L8" s="2"/>
      <c r="M8" s="2">
        <f t="shared" si="2"/>
        <v>0</v>
      </c>
      <c r="N8" s="2">
        <f t="shared" si="0"/>
        <v>-0.5</v>
      </c>
      <c r="O8" s="2">
        <f t="shared" si="1"/>
        <v>-0.4716981132075471</v>
      </c>
    </row>
    <row r="9" spans="1:15" ht="15">
      <c r="A9" s="5" t="s">
        <v>255</v>
      </c>
      <c r="B9" s="14" t="s">
        <v>260</v>
      </c>
      <c r="C9" s="5">
        <f>VLOOKUP(B:B,SCHRS!A:B,2,FALSE)</f>
        <v>1</v>
      </c>
      <c r="D9" s="5" t="s">
        <v>270</v>
      </c>
      <c r="E9" s="5" t="s">
        <v>271</v>
      </c>
      <c r="F9" s="5" t="s">
        <v>272</v>
      </c>
      <c r="G9" s="2">
        <v>0.5</v>
      </c>
      <c r="H9" s="2">
        <v>0.5518402777777778</v>
      </c>
      <c r="I9" s="2">
        <v>0.6019907407407408</v>
      </c>
      <c r="J9" s="2">
        <v>0.6403356481481481</v>
      </c>
      <c r="K9" s="2">
        <v>0.6763657407407407</v>
      </c>
      <c r="L9" s="2"/>
      <c r="M9" s="2">
        <f t="shared" si="2"/>
        <v>0.6763657407407407</v>
      </c>
      <c r="N9" s="2">
        <f t="shared" si="0"/>
        <v>0.17636574074074074</v>
      </c>
      <c r="O9" s="2">
        <f t="shared" si="1"/>
        <v>0.17636574074074074</v>
      </c>
    </row>
    <row r="10" spans="1:15" ht="15">
      <c r="A10" s="5" t="s">
        <v>256</v>
      </c>
      <c r="B10" s="26" t="s">
        <v>260</v>
      </c>
      <c r="C10" s="5">
        <f>VLOOKUP(B:B,SCHRS!A:B,2,FALSE)</f>
        <v>1</v>
      </c>
      <c r="D10" s="5" t="s">
        <v>273</v>
      </c>
      <c r="E10" s="5" t="s">
        <v>274</v>
      </c>
      <c r="F10" s="5" t="s">
        <v>275</v>
      </c>
      <c r="G10" s="2">
        <v>0.5</v>
      </c>
      <c r="H10" s="2">
        <v>0.5488310185185185</v>
      </c>
      <c r="I10" s="2">
        <v>0.5980787037037038</v>
      </c>
      <c r="J10" s="2">
        <v>0.6361574074074073</v>
      </c>
      <c r="K10" s="2">
        <v>0.6694097222222223</v>
      </c>
      <c r="L10" s="2"/>
      <c r="M10" s="2">
        <f t="shared" si="2"/>
        <v>0.6694097222222223</v>
      </c>
      <c r="N10" s="2">
        <f t="shared" si="0"/>
        <v>0.16940972222222228</v>
      </c>
      <c r="O10" s="2">
        <f t="shared" si="1"/>
        <v>0.16940972222222228</v>
      </c>
    </row>
    <row r="11" spans="1:15" ht="15">
      <c r="A11" s="5" t="s">
        <v>255</v>
      </c>
      <c r="B11" s="27" t="s">
        <v>276</v>
      </c>
      <c r="C11" s="5">
        <f>VLOOKUP(B:B,SCHRS!A:B,2,FALSE)</f>
        <v>0.816</v>
      </c>
      <c r="D11" s="5" t="s">
        <v>270</v>
      </c>
      <c r="E11" s="5" t="s">
        <v>277</v>
      </c>
      <c r="F11" s="5" t="s">
        <v>278</v>
      </c>
      <c r="G11" s="2">
        <v>0.5</v>
      </c>
      <c r="H11" s="2" t="s">
        <v>320</v>
      </c>
      <c r="I11" s="2"/>
      <c r="J11" s="2"/>
      <c r="K11" s="2"/>
      <c r="L11" s="2"/>
      <c r="M11" s="2">
        <f t="shared" si="2"/>
        <v>0</v>
      </c>
      <c r="N11" s="2">
        <f t="shared" si="0"/>
        <v>-0.5</v>
      </c>
      <c r="O11" s="2">
        <f t="shared" si="1"/>
        <v>-0.6127450980392157</v>
      </c>
    </row>
    <row r="12" spans="1:15" ht="15">
      <c r="A12" s="5" t="s">
        <v>255</v>
      </c>
      <c r="B12" s="14" t="s">
        <v>187</v>
      </c>
      <c r="C12" s="5">
        <f>VLOOKUP(B:B,SCHRS!A:B,2,FALSE)</f>
        <v>1.046</v>
      </c>
      <c r="D12" s="5">
        <v>74</v>
      </c>
      <c r="E12" s="5" t="s">
        <v>279</v>
      </c>
      <c r="F12" s="5" t="s">
        <v>280</v>
      </c>
      <c r="G12" s="2">
        <v>0.5</v>
      </c>
      <c r="H12" s="2">
        <v>0.5589814814814814</v>
      </c>
      <c r="I12" s="2" t="s">
        <v>320</v>
      </c>
      <c r="J12" s="2"/>
      <c r="K12" s="2"/>
      <c r="L12" s="2"/>
      <c r="M12" s="2">
        <f t="shared" si="2"/>
        <v>0</v>
      </c>
      <c r="N12" s="2">
        <f t="shared" si="0"/>
        <v>-0.5</v>
      </c>
      <c r="O12" s="2">
        <f t="shared" si="1"/>
        <v>-0.4780114722753346</v>
      </c>
    </row>
    <row r="13" spans="1:15" ht="15">
      <c r="A13" s="5" t="s">
        <v>255</v>
      </c>
      <c r="B13" s="5" t="s">
        <v>260</v>
      </c>
      <c r="C13" s="5">
        <f>VLOOKUP(B:B,SCHRS!A:B,2,FALSE)</f>
        <v>1</v>
      </c>
      <c r="D13" s="5">
        <v>2440</v>
      </c>
      <c r="E13" s="5" t="s">
        <v>281</v>
      </c>
      <c r="F13" s="5" t="s">
        <v>282</v>
      </c>
      <c r="G13" s="2">
        <v>0.5</v>
      </c>
      <c r="H13" s="2">
        <v>0.5523148148148148</v>
      </c>
      <c r="I13" s="2" t="s">
        <v>320</v>
      </c>
      <c r="J13" s="2"/>
      <c r="K13" s="2"/>
      <c r="L13" s="2"/>
      <c r="M13" s="2">
        <f t="shared" si="2"/>
        <v>0</v>
      </c>
      <c r="N13" s="2">
        <f t="shared" si="0"/>
        <v>-0.5</v>
      </c>
      <c r="O13" s="2">
        <f t="shared" si="1"/>
        <v>-0.5</v>
      </c>
    </row>
    <row r="14" spans="1:15" ht="15">
      <c r="A14" s="5" t="s">
        <v>255</v>
      </c>
      <c r="B14" s="5" t="s">
        <v>261</v>
      </c>
      <c r="C14" s="5">
        <f>VLOOKUP(B:B,SCHRS!A:B,2,FALSE)</f>
        <v>1</v>
      </c>
      <c r="D14" s="5" t="s">
        <v>283</v>
      </c>
      <c r="E14" s="5" t="s">
        <v>284</v>
      </c>
      <c r="F14" s="5" t="s">
        <v>285</v>
      </c>
      <c r="G14" s="2">
        <v>0.5</v>
      </c>
      <c r="H14" s="2">
        <v>0.5490856481481482</v>
      </c>
      <c r="I14" s="2">
        <v>0.6012962962962963</v>
      </c>
      <c r="J14" s="2" t="s">
        <v>320</v>
      </c>
      <c r="K14" s="2"/>
      <c r="L14" s="2"/>
      <c r="M14" s="2">
        <f t="shared" si="2"/>
        <v>0</v>
      </c>
      <c r="N14" s="2">
        <f t="shared" si="0"/>
        <v>-0.5</v>
      </c>
      <c r="O14" s="2">
        <f t="shared" si="1"/>
        <v>-0.5</v>
      </c>
    </row>
    <row r="15" spans="1:15" ht="15">
      <c r="A15" s="5" t="s">
        <v>254</v>
      </c>
      <c r="B15" s="5" t="s">
        <v>14</v>
      </c>
      <c r="C15" s="5">
        <f>VLOOKUP(B:B,SCHRS!A:B,2,FALSE)</f>
        <v>1.217</v>
      </c>
      <c r="D15" s="5">
        <v>6120</v>
      </c>
      <c r="E15" s="5" t="s">
        <v>286</v>
      </c>
      <c r="F15" s="5" t="s">
        <v>287</v>
      </c>
      <c r="G15" s="2">
        <v>0.5</v>
      </c>
      <c r="H15" s="2">
        <v>0.5722337962962963</v>
      </c>
      <c r="I15" s="2" t="s">
        <v>320</v>
      </c>
      <c r="J15" s="2"/>
      <c r="K15" s="2"/>
      <c r="L15" s="2"/>
      <c r="M15" s="2">
        <f t="shared" si="2"/>
        <v>0</v>
      </c>
      <c r="N15" s="2">
        <f t="shared" si="0"/>
        <v>-0.5</v>
      </c>
      <c r="O15" s="2">
        <f t="shared" si="1"/>
        <v>-0.4108463434675431</v>
      </c>
    </row>
    <row r="16" spans="1:15" ht="15">
      <c r="A16" s="5" t="s">
        <v>255</v>
      </c>
      <c r="B16" s="5" t="s">
        <v>260</v>
      </c>
      <c r="C16" s="5">
        <f>VLOOKUP(B:B,SCHRS!A:B,2,FALSE)</f>
        <v>1</v>
      </c>
      <c r="D16" s="5" t="s">
        <v>288</v>
      </c>
      <c r="E16" s="5" t="s">
        <v>289</v>
      </c>
      <c r="F16" s="5" t="s">
        <v>290</v>
      </c>
      <c r="G16" s="2">
        <v>0.5</v>
      </c>
      <c r="H16" s="2">
        <v>0.5450231481481481</v>
      </c>
      <c r="I16" s="2">
        <v>0.5901967592592593</v>
      </c>
      <c r="J16" s="2">
        <v>0.6253819444444445</v>
      </c>
      <c r="K16" s="2">
        <v>0.6556712962962963</v>
      </c>
      <c r="L16" s="2"/>
      <c r="M16" s="2">
        <f t="shared" si="2"/>
        <v>0.6556712962962963</v>
      </c>
      <c r="N16" s="2">
        <f t="shared" si="0"/>
        <v>0.15567129629629628</v>
      </c>
      <c r="O16" s="2">
        <f t="shared" si="1"/>
        <v>0.15567129629629628</v>
      </c>
    </row>
    <row r="17" spans="1:15" ht="15">
      <c r="A17" s="5" t="s">
        <v>255</v>
      </c>
      <c r="B17" s="5" t="s">
        <v>260</v>
      </c>
      <c r="C17" s="5">
        <f>VLOOKUP(B:B,SCHRS!A:B,2,FALSE)</f>
        <v>1</v>
      </c>
      <c r="D17" s="5" t="s">
        <v>291</v>
      </c>
      <c r="E17" s="5" t="s">
        <v>292</v>
      </c>
      <c r="F17" s="5" t="s">
        <v>293</v>
      </c>
      <c r="G17" s="2">
        <v>0.5</v>
      </c>
      <c r="H17" s="2">
        <v>0.5487268518518519</v>
      </c>
      <c r="I17" s="2">
        <v>0.5969907407407408</v>
      </c>
      <c r="J17" s="2">
        <v>0.6341319444444444</v>
      </c>
      <c r="K17" s="2">
        <v>0.6672453703703703</v>
      </c>
      <c r="L17" s="2"/>
      <c r="M17" s="2">
        <f t="shared" si="2"/>
        <v>0.6672453703703703</v>
      </c>
      <c r="N17" s="2">
        <f t="shared" si="0"/>
        <v>0.16724537037037035</v>
      </c>
      <c r="O17" s="2">
        <f t="shared" si="1"/>
        <v>0.16724537037037035</v>
      </c>
    </row>
    <row r="18" spans="1:15" ht="15">
      <c r="A18" s="5" t="s">
        <v>254</v>
      </c>
      <c r="B18" s="5" t="s">
        <v>294</v>
      </c>
      <c r="C18" s="5">
        <f>VLOOKUP(B:B,SCHRS!A:B,2,FALSE)</f>
        <v>1.002</v>
      </c>
      <c r="D18" s="5" t="s">
        <v>295</v>
      </c>
      <c r="E18" s="5" t="s">
        <v>296</v>
      </c>
      <c r="F18" s="5"/>
      <c r="G18" s="2">
        <v>0.5</v>
      </c>
      <c r="H18" s="2">
        <v>0.5568055555555556</v>
      </c>
      <c r="I18" s="2" t="s">
        <v>320</v>
      </c>
      <c r="J18" s="2"/>
      <c r="K18" s="2"/>
      <c r="L18" s="2"/>
      <c r="M18" s="2">
        <f t="shared" si="2"/>
        <v>0</v>
      </c>
      <c r="N18" s="2">
        <f t="shared" si="0"/>
        <v>-0.5</v>
      </c>
      <c r="O18" s="2">
        <f t="shared" si="1"/>
        <v>-0.499001996007984</v>
      </c>
    </row>
    <row r="19" spans="1:15" ht="15">
      <c r="A19" s="5" t="s">
        <v>255</v>
      </c>
      <c r="B19" s="5" t="s">
        <v>261</v>
      </c>
      <c r="C19" s="5">
        <f>VLOOKUP(B:B,SCHRS!A:B,2,FALSE)</f>
        <v>1</v>
      </c>
      <c r="D19" s="5" t="s">
        <v>297</v>
      </c>
      <c r="E19" s="5" t="s">
        <v>298</v>
      </c>
      <c r="F19" s="5" t="s">
        <v>299</v>
      </c>
      <c r="G19" s="2">
        <v>0.5</v>
      </c>
      <c r="H19" s="2">
        <v>0.5463657407407407</v>
      </c>
      <c r="I19" s="2">
        <v>0.5931712962962963</v>
      </c>
      <c r="J19" s="2">
        <v>0.6289814814814815</v>
      </c>
      <c r="K19" s="2">
        <v>0.6609027777777777</v>
      </c>
      <c r="L19" s="2"/>
      <c r="M19" s="2">
        <f t="shared" si="2"/>
        <v>0.6609027777777777</v>
      </c>
      <c r="N19" s="2">
        <f t="shared" si="0"/>
        <v>0.16090277777777773</v>
      </c>
      <c r="O19" s="2">
        <f t="shared" si="1"/>
        <v>0.16090277777777773</v>
      </c>
    </row>
    <row r="20" spans="1:15" ht="15">
      <c r="A20" s="5" t="s">
        <v>255</v>
      </c>
      <c r="B20" s="5" t="s">
        <v>261</v>
      </c>
      <c r="C20" s="5">
        <f>VLOOKUP(B:B,SCHRS!A:B,2,FALSE)</f>
        <v>1</v>
      </c>
      <c r="D20" s="5">
        <v>1581</v>
      </c>
      <c r="E20" s="5" t="s">
        <v>300</v>
      </c>
      <c r="F20" s="5" t="s">
        <v>301</v>
      </c>
      <c r="G20" s="2">
        <v>0.5</v>
      </c>
      <c r="H20" s="2">
        <v>0.5461458333333333</v>
      </c>
      <c r="I20" s="2">
        <v>0.5919675925925926</v>
      </c>
      <c r="J20" s="2">
        <v>0.6281828703703703</v>
      </c>
      <c r="K20" s="2">
        <v>0.6595833333333333</v>
      </c>
      <c r="L20" s="2"/>
      <c r="M20" s="2">
        <f t="shared" si="2"/>
        <v>0.6595833333333333</v>
      </c>
      <c r="N20" s="2">
        <f t="shared" si="0"/>
        <v>0.1595833333333333</v>
      </c>
      <c r="O20" s="2">
        <f t="shared" si="1"/>
        <v>0.1595833333333333</v>
      </c>
    </row>
    <row r="21" spans="1:15" ht="15">
      <c r="A21" s="5" t="s">
        <v>254</v>
      </c>
      <c r="B21" s="5" t="s">
        <v>14</v>
      </c>
      <c r="C21" s="5">
        <f>VLOOKUP(B:B,SCHRS!A:B,2,FALSE)</f>
        <v>1.217</v>
      </c>
      <c r="D21" s="5">
        <v>7514</v>
      </c>
      <c r="E21" s="5" t="s">
        <v>302</v>
      </c>
      <c r="F21" s="5" t="s">
        <v>303</v>
      </c>
      <c r="G21" s="2">
        <v>0.5</v>
      </c>
      <c r="H21" s="2">
        <v>0.5714583333333333</v>
      </c>
      <c r="I21" s="2">
        <v>0.6452199074074074</v>
      </c>
      <c r="J21" s="2"/>
      <c r="K21" s="2"/>
      <c r="L21" s="2"/>
      <c r="M21" s="2">
        <f t="shared" si="2"/>
        <v>0</v>
      </c>
      <c r="N21" s="2">
        <f t="shared" si="0"/>
        <v>-0.5</v>
      </c>
      <c r="O21" s="2">
        <f t="shared" si="1"/>
        <v>-0.4108463434675431</v>
      </c>
    </row>
    <row r="22" spans="1:15" ht="15">
      <c r="A22" s="5" t="s">
        <v>255</v>
      </c>
      <c r="B22" s="5" t="s">
        <v>213</v>
      </c>
      <c r="C22" s="5">
        <f>VLOOKUP(B:B,SCHRS!A:B,2,FALSE)</f>
        <v>0.948</v>
      </c>
      <c r="D22" s="5">
        <v>411</v>
      </c>
      <c r="E22" s="5" t="s">
        <v>304</v>
      </c>
      <c r="F22" s="5" t="s">
        <v>305</v>
      </c>
      <c r="G22" s="2">
        <v>0.5</v>
      </c>
      <c r="H22" s="2">
        <v>0.5453819444444444</v>
      </c>
      <c r="I22" s="2">
        <v>0.5928472222222222</v>
      </c>
      <c r="J22" s="2">
        <v>0.6292476851851853</v>
      </c>
      <c r="K22" s="2">
        <v>0.6598611111111111</v>
      </c>
      <c r="L22" s="2"/>
      <c r="M22" s="2">
        <f t="shared" si="2"/>
        <v>0.6598611111111111</v>
      </c>
      <c r="N22" s="2">
        <f t="shared" si="0"/>
        <v>0.15986111111111112</v>
      </c>
      <c r="O22" s="2">
        <f t="shared" si="1"/>
        <v>0.16862986404125646</v>
      </c>
    </row>
    <row r="23" spans="1:15" ht="15">
      <c r="A23" s="5" t="s">
        <v>254</v>
      </c>
      <c r="B23" s="5" t="s">
        <v>14</v>
      </c>
      <c r="C23" s="5">
        <f>VLOOKUP(B:B,SCHRS!A:B,2,FALSE)</f>
        <v>1.217</v>
      </c>
      <c r="D23" s="5">
        <v>768</v>
      </c>
      <c r="E23" s="5" t="s">
        <v>306</v>
      </c>
      <c r="F23" s="5" t="s">
        <v>307</v>
      </c>
      <c r="G23" s="2">
        <v>0.5</v>
      </c>
      <c r="H23" s="2">
        <v>0.5658564814814815</v>
      </c>
      <c r="I23" s="2">
        <v>0.6385416666666667</v>
      </c>
      <c r="J23" s="2"/>
      <c r="K23" s="2"/>
      <c r="L23" s="2"/>
      <c r="M23" s="2">
        <f t="shared" si="2"/>
        <v>0</v>
      </c>
      <c r="N23" s="2">
        <f t="shared" si="0"/>
        <v>-0.5</v>
      </c>
      <c r="O23" s="2">
        <f t="shared" si="1"/>
        <v>-0.4108463434675431</v>
      </c>
    </row>
    <row r="24" spans="1:15" ht="15">
      <c r="A24" s="5" t="s">
        <v>255</v>
      </c>
      <c r="B24" s="5" t="s">
        <v>260</v>
      </c>
      <c r="C24" s="5">
        <f>VLOOKUP(B:B,SCHRS!A:B,2,FALSE)</f>
        <v>1</v>
      </c>
      <c r="D24" s="5" t="s">
        <v>308</v>
      </c>
      <c r="E24" s="5" t="s">
        <v>309</v>
      </c>
      <c r="F24" s="5" t="s">
        <v>310</v>
      </c>
      <c r="G24" s="2">
        <v>0.5</v>
      </c>
      <c r="H24" s="2">
        <v>0.5496064814814815</v>
      </c>
      <c r="I24" s="2">
        <v>0.5966666666666667</v>
      </c>
      <c r="J24" s="2">
        <v>0.6322916666666667</v>
      </c>
      <c r="K24" s="2">
        <v>0.6627777777777778</v>
      </c>
      <c r="L24" s="2"/>
      <c r="M24" s="2">
        <f t="shared" si="2"/>
        <v>0.6627777777777778</v>
      </c>
      <c r="N24" s="2">
        <f t="shared" si="0"/>
        <v>0.1627777777777778</v>
      </c>
      <c r="O24" s="2">
        <f t="shared" si="1"/>
        <v>0.1627777777777778</v>
      </c>
    </row>
    <row r="25" spans="1:15" ht="15">
      <c r="A25" s="5" t="s">
        <v>254</v>
      </c>
      <c r="B25" s="5" t="s">
        <v>294</v>
      </c>
      <c r="C25" s="5">
        <f>VLOOKUP(B:B,SCHRS!A:B,2,FALSE)</f>
        <v>1.002</v>
      </c>
      <c r="D25" s="5" t="s">
        <v>311</v>
      </c>
      <c r="E25" s="5" t="s">
        <v>312</v>
      </c>
      <c r="F25" s="5"/>
      <c r="G25" s="2">
        <v>0.5</v>
      </c>
      <c r="H25" s="2" t="s">
        <v>320</v>
      </c>
      <c r="I25" s="2"/>
      <c r="J25" s="2"/>
      <c r="K25" s="2"/>
      <c r="L25" s="2"/>
      <c r="M25" s="2">
        <f t="shared" si="2"/>
        <v>0</v>
      </c>
      <c r="N25" s="2">
        <f t="shared" si="0"/>
        <v>-0.5</v>
      </c>
      <c r="O25" s="2">
        <f t="shared" si="1"/>
        <v>-0.499001996007984</v>
      </c>
    </row>
    <row r="26" spans="1:15" ht="15">
      <c r="A26" s="5" t="s">
        <v>255</v>
      </c>
      <c r="B26" s="5" t="s">
        <v>25</v>
      </c>
      <c r="C26" s="5">
        <f>VLOOKUP(B:B,SCHRS!A:B,2,FALSE)</f>
        <v>1.035</v>
      </c>
      <c r="D26" s="5">
        <v>239</v>
      </c>
      <c r="E26" s="5" t="s">
        <v>313</v>
      </c>
      <c r="F26" s="5" t="s">
        <v>314</v>
      </c>
      <c r="G26" s="2">
        <v>0.5</v>
      </c>
      <c r="H26" s="2">
        <v>0.5491550925925927</v>
      </c>
      <c r="I26" s="2">
        <v>0.6012731481481481</v>
      </c>
      <c r="J26" s="2">
        <v>0.6398032407407407</v>
      </c>
      <c r="K26" s="2">
        <v>0.6736111111111112</v>
      </c>
      <c r="L26" s="2"/>
      <c r="M26" s="2">
        <f t="shared" si="2"/>
        <v>0.6736111111111112</v>
      </c>
      <c r="N26" s="2">
        <f t="shared" si="0"/>
        <v>0.17361111111111116</v>
      </c>
      <c r="O26" s="2">
        <f t="shared" si="1"/>
        <v>0.16774020397208808</v>
      </c>
    </row>
    <row r="27" spans="1:15" ht="15">
      <c r="A27" s="5" t="s">
        <v>255</v>
      </c>
      <c r="B27" s="5" t="s">
        <v>213</v>
      </c>
      <c r="C27" s="5">
        <f>VLOOKUP(B:B,SCHRS!A:B,2,FALSE)</f>
        <v>0.948</v>
      </c>
      <c r="D27" s="5">
        <v>6</v>
      </c>
      <c r="E27" s="5" t="s">
        <v>316</v>
      </c>
      <c r="F27" s="5" t="s">
        <v>315</v>
      </c>
      <c r="G27" s="2">
        <v>0.5</v>
      </c>
      <c r="H27" s="2">
        <v>0.5466898148148148</v>
      </c>
      <c r="I27" s="2">
        <v>0.5947337962962963</v>
      </c>
      <c r="J27" s="2">
        <v>0.6306365740740741</v>
      </c>
      <c r="K27" s="2">
        <v>0.6604629629629629</v>
      </c>
      <c r="L27" s="2"/>
      <c r="M27" s="2">
        <f t="shared" si="2"/>
        <v>0.6604629629629629</v>
      </c>
      <c r="N27" s="2">
        <f t="shared" si="0"/>
        <v>0.16046296296296292</v>
      </c>
      <c r="O27" s="2">
        <f t="shared" si="1"/>
        <v>0.16926472886388494</v>
      </c>
    </row>
    <row r="28" spans="1:15" ht="15">
      <c r="A28" s="5" t="s">
        <v>255</v>
      </c>
      <c r="B28" s="5" t="s">
        <v>187</v>
      </c>
      <c r="C28" s="5">
        <f>VLOOKUP(B:B,SCHRS!A:B,2,FALSE)</f>
        <v>1.046</v>
      </c>
      <c r="D28" s="5">
        <v>106</v>
      </c>
      <c r="E28" s="5" t="s">
        <v>317</v>
      </c>
      <c r="F28" s="5" t="s">
        <v>318</v>
      </c>
      <c r="G28" s="2">
        <v>0.5</v>
      </c>
      <c r="H28" s="2">
        <v>0.5543981481481481</v>
      </c>
      <c r="I28" s="2">
        <v>0.6091203703703704</v>
      </c>
      <c r="J28" s="2">
        <v>0.6508333333333333</v>
      </c>
      <c r="K28" s="2">
        <v>0.6858217592592593</v>
      </c>
      <c r="L28" s="2"/>
      <c r="M28" s="2">
        <f t="shared" si="2"/>
        <v>0.6858217592592593</v>
      </c>
      <c r="N28" s="2">
        <f t="shared" si="0"/>
        <v>0.18582175925925926</v>
      </c>
      <c r="O28" s="2">
        <f t="shared" si="1"/>
        <v>0.1776498654486226</v>
      </c>
    </row>
    <row r="29" spans="1:15" ht="15">
      <c r="A29" s="5" t="s">
        <v>254</v>
      </c>
      <c r="B29" s="5" t="s">
        <v>14</v>
      </c>
      <c r="C29" s="5">
        <f>VLOOKUP(B:B,SCHRS!A:B,2,FALSE)</f>
        <v>1.217</v>
      </c>
      <c r="D29" s="5">
        <v>7113</v>
      </c>
      <c r="E29" s="5" t="s">
        <v>319</v>
      </c>
      <c r="F29" s="5"/>
      <c r="G29" s="2">
        <v>0.5</v>
      </c>
      <c r="H29" s="2">
        <v>0.5667708333333333</v>
      </c>
      <c r="I29" s="2">
        <v>0.6427430555555556</v>
      </c>
      <c r="J29" s="2"/>
      <c r="K29" s="2"/>
      <c r="L29" s="2"/>
      <c r="M29" s="2">
        <f t="shared" si="2"/>
        <v>0</v>
      </c>
      <c r="N29" s="2">
        <f t="shared" si="0"/>
        <v>-0.5</v>
      </c>
      <c r="O29" s="2">
        <f t="shared" si="1"/>
        <v>-0.4108463434675431</v>
      </c>
    </row>
    <row r="30" spans="1:15" ht="15">
      <c r="A30" s="5"/>
      <c r="B30" s="5"/>
      <c r="C30" s="5" t="e">
        <f>VLOOKUP(B:B,SCHRS!A:B,2,FALSE)</f>
        <v>#N/A</v>
      </c>
      <c r="D30" s="5"/>
      <c r="E30" s="5"/>
      <c r="F30" s="5"/>
      <c r="G30" s="2">
        <v>0.4791666666666667</v>
      </c>
      <c r="H30" s="2"/>
      <c r="I30" s="2"/>
      <c r="J30" s="2"/>
      <c r="K30" s="2"/>
      <c r="L30" s="2"/>
      <c r="M30" s="2">
        <f t="shared" si="2"/>
        <v>0</v>
      </c>
      <c r="N30" s="2">
        <f t="shared" si="0"/>
        <v>-0.4791666666666667</v>
      </c>
      <c r="O30" s="2" t="e">
        <f t="shared" si="1"/>
        <v>#N/A</v>
      </c>
    </row>
    <row r="31" spans="1:15" ht="15">
      <c r="A31" s="5"/>
      <c r="B31" s="5"/>
      <c r="C31" s="5" t="e">
        <f>VLOOKUP(B:B,SCHRS!A:B,2,FALSE)</f>
        <v>#N/A</v>
      </c>
      <c r="D31" s="5"/>
      <c r="E31" s="5"/>
      <c r="F31" s="5"/>
      <c r="G31" s="2">
        <v>0.4791666666666667</v>
      </c>
      <c r="H31" s="2"/>
      <c r="I31" s="2"/>
      <c r="J31" s="2"/>
      <c r="K31" s="2"/>
      <c r="L31" s="2"/>
      <c r="M31" s="2">
        <f t="shared" si="2"/>
        <v>0</v>
      </c>
      <c r="N31" s="2">
        <f t="shared" si="0"/>
        <v>-0.4791666666666667</v>
      </c>
      <c r="O31" s="2" t="e">
        <f t="shared" si="1"/>
        <v>#N/A</v>
      </c>
    </row>
    <row r="32" spans="1:15" ht="15">
      <c r="A32" s="5"/>
      <c r="B32" s="5"/>
      <c r="C32" s="5" t="e">
        <f>VLOOKUP(B:B,SCHRS!A:B,2,FALSE)</f>
        <v>#N/A</v>
      </c>
      <c r="D32" s="5"/>
      <c r="E32" s="5"/>
      <c r="F32" s="5"/>
      <c r="G32" s="2">
        <v>0.4791666666666667</v>
      </c>
      <c r="H32" s="2"/>
      <c r="I32" s="2"/>
      <c r="J32" s="2"/>
      <c r="K32" s="2"/>
      <c r="L32" s="2"/>
      <c r="M32" s="2">
        <f t="shared" si="2"/>
        <v>0</v>
      </c>
      <c r="N32" s="2">
        <f t="shared" si="0"/>
        <v>-0.4791666666666667</v>
      </c>
      <c r="O32" s="2" t="e">
        <f t="shared" si="1"/>
        <v>#N/A</v>
      </c>
    </row>
    <row r="33" spans="1:15" ht="15">
      <c r="A33" s="5"/>
      <c r="B33" s="5"/>
      <c r="C33" s="5" t="e">
        <f>VLOOKUP(B:B,SCHRS!A:B,2,FALSE)</f>
        <v>#N/A</v>
      </c>
      <c r="D33" s="5"/>
      <c r="E33" s="5"/>
      <c r="F33" s="5"/>
      <c r="G33" s="2">
        <v>0.4791666666666667</v>
      </c>
      <c r="H33" s="2"/>
      <c r="I33" s="2"/>
      <c r="J33" s="2"/>
      <c r="K33" s="2"/>
      <c r="L33" s="2"/>
      <c r="M33" s="2">
        <f aca="true" t="shared" si="3" ref="M33:M51">K33</f>
        <v>0</v>
      </c>
      <c r="N33" s="2">
        <f aca="true" t="shared" si="4" ref="N33:N51">M33-G33</f>
        <v>-0.4791666666666667</v>
      </c>
      <c r="O33" s="2" t="e">
        <f aca="true" t="shared" si="5" ref="O33:O51">N33/C33</f>
        <v>#N/A</v>
      </c>
    </row>
    <row r="34" spans="1:15" ht="15">
      <c r="A34" s="5"/>
      <c r="B34" s="5"/>
      <c r="C34" s="5" t="e">
        <f>VLOOKUP(B:B,SCHRS!A:B,2,FALSE)</f>
        <v>#N/A</v>
      </c>
      <c r="D34" s="5"/>
      <c r="E34" s="5"/>
      <c r="F34" s="5"/>
      <c r="G34" s="2">
        <v>0.4791666666666667</v>
      </c>
      <c r="H34" s="2"/>
      <c r="I34" s="2"/>
      <c r="J34" s="2"/>
      <c r="K34" s="2"/>
      <c r="L34" s="2"/>
      <c r="M34" s="2">
        <f t="shared" si="3"/>
        <v>0</v>
      </c>
      <c r="N34" s="2">
        <f t="shared" si="4"/>
        <v>-0.4791666666666667</v>
      </c>
      <c r="O34" s="2" t="e">
        <f t="shared" si="5"/>
        <v>#N/A</v>
      </c>
    </row>
    <row r="35" spans="1:15" ht="15">
      <c r="A35" s="5"/>
      <c r="B35" s="5"/>
      <c r="C35" s="5" t="e">
        <f>VLOOKUP(B:B,SCHRS!A:B,2,FALSE)</f>
        <v>#N/A</v>
      </c>
      <c r="D35" s="5"/>
      <c r="E35" s="5"/>
      <c r="F35" s="5"/>
      <c r="G35" s="2">
        <v>0.4791666666666667</v>
      </c>
      <c r="H35" s="2"/>
      <c r="I35" s="2"/>
      <c r="J35" s="2"/>
      <c r="K35" s="2"/>
      <c r="L35" s="2"/>
      <c r="M35" s="2">
        <f t="shared" si="3"/>
        <v>0</v>
      </c>
      <c r="N35" s="2">
        <f t="shared" si="4"/>
        <v>-0.4791666666666667</v>
      </c>
      <c r="O35" s="2" t="e">
        <f t="shared" si="5"/>
        <v>#N/A</v>
      </c>
    </row>
    <row r="36" spans="1:15" ht="15">
      <c r="A36" s="5"/>
      <c r="B36" s="5"/>
      <c r="C36" s="5" t="e">
        <f>VLOOKUP(B:B,SCHRS!A:B,2,FALSE)</f>
        <v>#N/A</v>
      </c>
      <c r="D36" s="5"/>
      <c r="E36" s="5"/>
      <c r="F36" s="5"/>
      <c r="G36" s="2">
        <v>0.4791666666666667</v>
      </c>
      <c r="H36" s="2"/>
      <c r="I36" s="2"/>
      <c r="J36" s="2"/>
      <c r="K36" s="2"/>
      <c r="L36" s="2"/>
      <c r="M36" s="2">
        <f t="shared" si="3"/>
        <v>0</v>
      </c>
      <c r="N36" s="2">
        <f t="shared" si="4"/>
        <v>-0.4791666666666667</v>
      </c>
      <c r="O36" s="2" t="e">
        <f t="shared" si="5"/>
        <v>#N/A</v>
      </c>
    </row>
    <row r="37" spans="1:15" ht="15">
      <c r="A37" s="5"/>
      <c r="B37" s="5"/>
      <c r="C37" s="5" t="e">
        <f>VLOOKUP(B:B,SCHRS!A:B,2,FALSE)</f>
        <v>#N/A</v>
      </c>
      <c r="D37" s="5"/>
      <c r="E37" s="5"/>
      <c r="F37" s="5"/>
      <c r="G37" s="2">
        <v>0.4791666666666667</v>
      </c>
      <c r="H37" s="2"/>
      <c r="I37" s="2"/>
      <c r="J37" s="2"/>
      <c r="K37" s="2"/>
      <c r="L37" s="2"/>
      <c r="M37" s="2">
        <f t="shared" si="3"/>
        <v>0</v>
      </c>
      <c r="N37" s="2">
        <f t="shared" si="4"/>
        <v>-0.4791666666666667</v>
      </c>
      <c r="O37" s="2" t="e">
        <f t="shared" si="5"/>
        <v>#N/A</v>
      </c>
    </row>
    <row r="38" spans="1:15" ht="15">
      <c r="A38" s="5"/>
      <c r="B38" s="5"/>
      <c r="C38" s="5" t="e">
        <f>VLOOKUP(B:B,SCHRS!A:B,2,FALSE)</f>
        <v>#N/A</v>
      </c>
      <c r="D38" s="5"/>
      <c r="E38" s="5"/>
      <c r="F38" s="5"/>
      <c r="G38" s="2">
        <v>0.4791666666666667</v>
      </c>
      <c r="H38" s="2"/>
      <c r="I38" s="2"/>
      <c r="J38" s="2"/>
      <c r="K38" s="2"/>
      <c r="L38" s="2"/>
      <c r="M38" s="2">
        <f t="shared" si="3"/>
        <v>0</v>
      </c>
      <c r="N38" s="2">
        <f t="shared" si="4"/>
        <v>-0.4791666666666667</v>
      </c>
      <c r="O38" s="2" t="e">
        <f t="shared" si="5"/>
        <v>#N/A</v>
      </c>
    </row>
    <row r="39" spans="1:15" ht="15">
      <c r="A39" s="5"/>
      <c r="B39" s="5"/>
      <c r="C39" s="5" t="e">
        <f>VLOOKUP(B:B,SCHRS!A:B,2,FALSE)</f>
        <v>#N/A</v>
      </c>
      <c r="D39" s="5"/>
      <c r="E39" s="5"/>
      <c r="F39" s="5"/>
      <c r="G39" s="2">
        <v>0.4791666666666667</v>
      </c>
      <c r="H39" s="2"/>
      <c r="I39" s="2"/>
      <c r="J39" s="2"/>
      <c r="K39" s="2"/>
      <c r="L39" s="2"/>
      <c r="M39" s="2">
        <f t="shared" si="3"/>
        <v>0</v>
      </c>
      <c r="N39" s="2">
        <f t="shared" si="4"/>
        <v>-0.4791666666666667</v>
      </c>
      <c r="O39" s="2" t="e">
        <f t="shared" si="5"/>
        <v>#N/A</v>
      </c>
    </row>
    <row r="40" spans="1:15" ht="15">
      <c r="A40" s="5"/>
      <c r="B40" s="5"/>
      <c r="C40" s="5" t="e">
        <f>VLOOKUP(B:B,SCHRS!A:B,2,FALSE)</f>
        <v>#N/A</v>
      </c>
      <c r="D40" s="5"/>
      <c r="E40" s="5"/>
      <c r="F40" s="5"/>
      <c r="G40" s="2">
        <v>0.4791666666666667</v>
      </c>
      <c r="H40" s="2"/>
      <c r="I40" s="2"/>
      <c r="J40" s="2"/>
      <c r="K40" s="2"/>
      <c r="L40" s="2"/>
      <c r="M40" s="2">
        <f t="shared" si="3"/>
        <v>0</v>
      </c>
      <c r="N40" s="2">
        <f t="shared" si="4"/>
        <v>-0.4791666666666667</v>
      </c>
      <c r="O40" s="2" t="e">
        <f t="shared" si="5"/>
        <v>#N/A</v>
      </c>
    </row>
    <row r="41" spans="1:15" ht="15">
      <c r="A41" s="5"/>
      <c r="B41" s="5"/>
      <c r="C41" s="5" t="e">
        <f>VLOOKUP(B:B,SCHRS!A:B,2,FALSE)</f>
        <v>#N/A</v>
      </c>
      <c r="D41" s="5"/>
      <c r="E41" s="5"/>
      <c r="F41" s="5"/>
      <c r="G41" s="2">
        <v>0.4791666666666667</v>
      </c>
      <c r="H41" s="2"/>
      <c r="I41" s="2"/>
      <c r="J41" s="2"/>
      <c r="K41" s="2"/>
      <c r="L41" s="2"/>
      <c r="M41" s="2">
        <f t="shared" si="3"/>
        <v>0</v>
      </c>
      <c r="N41" s="2">
        <f t="shared" si="4"/>
        <v>-0.4791666666666667</v>
      </c>
      <c r="O41" s="2" t="e">
        <f t="shared" si="5"/>
        <v>#N/A</v>
      </c>
    </row>
    <row r="42" spans="1:15" ht="15">
      <c r="A42" s="5"/>
      <c r="B42" s="5"/>
      <c r="C42" s="5" t="e">
        <f>VLOOKUP(B:B,SCHRS!A:B,2,FALSE)</f>
        <v>#N/A</v>
      </c>
      <c r="D42" s="5"/>
      <c r="E42" s="5"/>
      <c r="F42" s="5"/>
      <c r="G42" s="2">
        <v>0.4791666666666667</v>
      </c>
      <c r="H42" s="2"/>
      <c r="I42" s="2"/>
      <c r="J42" s="2"/>
      <c r="K42" s="2"/>
      <c r="L42" s="2"/>
      <c r="M42" s="2">
        <f t="shared" si="3"/>
        <v>0</v>
      </c>
      <c r="N42" s="2">
        <f t="shared" si="4"/>
        <v>-0.4791666666666667</v>
      </c>
      <c r="O42" s="2" t="e">
        <f t="shared" si="5"/>
        <v>#N/A</v>
      </c>
    </row>
    <row r="43" spans="1:15" ht="15">
      <c r="A43" s="5"/>
      <c r="B43" s="5"/>
      <c r="C43" s="5" t="e">
        <f>VLOOKUP(B:B,SCHRS!A:B,2,FALSE)</f>
        <v>#N/A</v>
      </c>
      <c r="D43" s="5"/>
      <c r="E43" s="5"/>
      <c r="F43" s="5"/>
      <c r="G43" s="2">
        <v>0.4791666666666667</v>
      </c>
      <c r="H43" s="2"/>
      <c r="I43" s="2"/>
      <c r="J43" s="2"/>
      <c r="K43" s="2"/>
      <c r="L43" s="2"/>
      <c r="M43" s="2">
        <f t="shared" si="3"/>
        <v>0</v>
      </c>
      <c r="N43" s="2">
        <f t="shared" si="4"/>
        <v>-0.4791666666666667</v>
      </c>
      <c r="O43" s="2" t="e">
        <f t="shared" si="5"/>
        <v>#N/A</v>
      </c>
    </row>
    <row r="44" spans="1:15" ht="15">
      <c r="A44" s="5"/>
      <c r="B44" s="5"/>
      <c r="C44" s="5" t="e">
        <f>VLOOKUP(B:B,SCHRS!A:B,2,FALSE)</f>
        <v>#N/A</v>
      </c>
      <c r="D44" s="5"/>
      <c r="E44" s="5"/>
      <c r="F44" s="5"/>
      <c r="G44" s="2">
        <v>0.4791666666666667</v>
      </c>
      <c r="H44" s="2"/>
      <c r="I44" s="2"/>
      <c r="J44" s="2"/>
      <c r="K44" s="2"/>
      <c r="L44" s="2"/>
      <c r="M44" s="2">
        <f t="shared" si="3"/>
        <v>0</v>
      </c>
      <c r="N44" s="2">
        <f t="shared" si="4"/>
        <v>-0.4791666666666667</v>
      </c>
      <c r="O44" s="2" t="e">
        <f t="shared" si="5"/>
        <v>#N/A</v>
      </c>
    </row>
    <row r="45" spans="1:15" ht="15">
      <c r="A45" s="5"/>
      <c r="B45" s="5"/>
      <c r="C45" s="5" t="e">
        <f>VLOOKUP(B:B,SCHRS!A:B,2,FALSE)</f>
        <v>#N/A</v>
      </c>
      <c r="D45" s="5"/>
      <c r="E45" s="5"/>
      <c r="F45" s="5"/>
      <c r="G45" s="2">
        <v>0.4791666666666667</v>
      </c>
      <c r="H45" s="2"/>
      <c r="I45" s="2"/>
      <c r="J45" s="2"/>
      <c r="K45" s="2"/>
      <c r="L45" s="2"/>
      <c r="M45" s="2">
        <f t="shared" si="3"/>
        <v>0</v>
      </c>
      <c r="N45" s="2">
        <f t="shared" si="4"/>
        <v>-0.4791666666666667</v>
      </c>
      <c r="O45" s="2" t="e">
        <f t="shared" si="5"/>
        <v>#N/A</v>
      </c>
    </row>
    <row r="46" spans="1:15" ht="15">
      <c r="A46" s="5"/>
      <c r="B46" s="5"/>
      <c r="C46" s="5" t="e">
        <f>VLOOKUP(B:B,SCHRS!A:B,2,FALSE)</f>
        <v>#N/A</v>
      </c>
      <c r="D46" s="5"/>
      <c r="E46" s="5"/>
      <c r="F46" s="5"/>
      <c r="G46" s="2">
        <v>0.4791666666666667</v>
      </c>
      <c r="H46" s="2"/>
      <c r="I46" s="2"/>
      <c r="J46" s="2"/>
      <c r="K46" s="2"/>
      <c r="L46" s="2"/>
      <c r="M46" s="2">
        <f t="shared" si="3"/>
        <v>0</v>
      </c>
      <c r="N46" s="2">
        <f t="shared" si="4"/>
        <v>-0.4791666666666667</v>
      </c>
      <c r="O46" s="2" t="e">
        <f t="shared" si="5"/>
        <v>#N/A</v>
      </c>
    </row>
    <row r="47" spans="1:15" ht="15">
      <c r="A47" s="5"/>
      <c r="B47" s="5"/>
      <c r="C47" s="5" t="e">
        <f>VLOOKUP(B:B,SCHRS!A:B,2,FALSE)</f>
        <v>#N/A</v>
      </c>
      <c r="D47" s="5"/>
      <c r="E47" s="5"/>
      <c r="F47" s="5"/>
      <c r="G47" s="2">
        <v>0.4791666666666667</v>
      </c>
      <c r="H47" s="2"/>
      <c r="I47" s="2"/>
      <c r="J47" s="2"/>
      <c r="K47" s="2"/>
      <c r="L47" s="2"/>
      <c r="M47" s="2">
        <f t="shared" si="3"/>
        <v>0</v>
      </c>
      <c r="N47" s="2">
        <f t="shared" si="4"/>
        <v>-0.4791666666666667</v>
      </c>
      <c r="O47" s="2" t="e">
        <f t="shared" si="5"/>
        <v>#N/A</v>
      </c>
    </row>
    <row r="48" spans="1:15" ht="15">
      <c r="A48" s="5"/>
      <c r="B48" s="5"/>
      <c r="C48" s="5" t="e">
        <f>VLOOKUP(B:B,SCHRS!A:B,2,FALSE)</f>
        <v>#N/A</v>
      </c>
      <c r="D48" s="5"/>
      <c r="E48" s="5"/>
      <c r="F48" s="5"/>
      <c r="G48" s="2">
        <v>0.4791666666666667</v>
      </c>
      <c r="H48" s="2"/>
      <c r="I48" s="2"/>
      <c r="J48" s="2"/>
      <c r="K48" s="2"/>
      <c r="L48" s="2"/>
      <c r="M48" s="2">
        <f t="shared" si="3"/>
        <v>0</v>
      </c>
      <c r="N48" s="2">
        <f t="shared" si="4"/>
        <v>-0.4791666666666667</v>
      </c>
      <c r="O48" s="2" t="e">
        <f t="shared" si="5"/>
        <v>#N/A</v>
      </c>
    </row>
    <row r="49" spans="1:15" ht="15">
      <c r="A49" s="5"/>
      <c r="B49" s="5"/>
      <c r="C49" s="5" t="e">
        <f>VLOOKUP(B:B,SCHRS!A:B,2,FALSE)</f>
        <v>#N/A</v>
      </c>
      <c r="D49" s="5"/>
      <c r="E49" s="5"/>
      <c r="F49" s="5"/>
      <c r="G49" s="2">
        <v>0.4791666666666667</v>
      </c>
      <c r="H49" s="2"/>
      <c r="I49" s="2"/>
      <c r="J49" s="2"/>
      <c r="K49" s="2"/>
      <c r="L49" s="2"/>
      <c r="M49" s="2">
        <f t="shared" si="3"/>
        <v>0</v>
      </c>
      <c r="N49" s="2">
        <f t="shared" si="4"/>
        <v>-0.4791666666666667</v>
      </c>
      <c r="O49" s="2" t="e">
        <f t="shared" si="5"/>
        <v>#N/A</v>
      </c>
    </row>
    <row r="50" spans="1:15" ht="15">
      <c r="A50" s="5"/>
      <c r="B50" s="5"/>
      <c r="C50" s="5" t="e">
        <f>VLOOKUP(B:B,SCHRS!A:B,2,FALSE)</f>
        <v>#N/A</v>
      </c>
      <c r="D50" s="5"/>
      <c r="E50" s="5"/>
      <c r="F50" s="5"/>
      <c r="G50" s="2">
        <v>0.4791666666666667</v>
      </c>
      <c r="H50" s="2"/>
      <c r="I50" s="2"/>
      <c r="J50" s="2"/>
      <c r="K50" s="2"/>
      <c r="L50" s="2"/>
      <c r="M50" s="2">
        <f t="shared" si="3"/>
        <v>0</v>
      </c>
      <c r="N50" s="2">
        <f t="shared" si="4"/>
        <v>-0.4791666666666667</v>
      </c>
      <c r="O50" s="2" t="e">
        <f t="shared" si="5"/>
        <v>#N/A</v>
      </c>
    </row>
    <row r="51" spans="1:15" ht="15">
      <c r="A51" s="5"/>
      <c r="B51" s="5"/>
      <c r="C51" s="5" t="e">
        <f>VLOOKUP(B:B,SCHRS!A:B,2,FALSE)</f>
        <v>#N/A</v>
      </c>
      <c r="D51" s="5"/>
      <c r="E51" s="5"/>
      <c r="F51" s="5"/>
      <c r="G51" s="2">
        <v>0.4791666666666667</v>
      </c>
      <c r="H51" s="2"/>
      <c r="I51" s="2"/>
      <c r="J51" s="2"/>
      <c r="K51" s="2"/>
      <c r="L51" s="2"/>
      <c r="M51" s="2">
        <f t="shared" si="3"/>
        <v>0</v>
      </c>
      <c r="N51" s="2">
        <f t="shared" si="4"/>
        <v>-0.4791666666666667</v>
      </c>
      <c r="O51" s="2" t="e">
        <f t="shared" si="5"/>
        <v>#N/A</v>
      </c>
    </row>
  </sheetData>
  <sheetProtection/>
  <autoFilter ref="A4:O4"/>
  <mergeCells count="1">
    <mergeCell ref="G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3">
      <selection activeCell="A28" sqref="A28:IV29"/>
    </sheetView>
  </sheetViews>
  <sheetFormatPr defaultColWidth="9.140625" defaultRowHeight="15"/>
  <cols>
    <col min="5" max="5" width="22.8515625" style="0" bestFit="1" customWidth="1"/>
    <col min="7" max="7" width="21.7109375" style="0" bestFit="1" customWidth="1"/>
    <col min="8" max="8" width="17.28125" style="0" bestFit="1" customWidth="1"/>
  </cols>
  <sheetData>
    <row r="3" spans="1:4" ht="15">
      <c r="A3" s="29" t="s">
        <v>15</v>
      </c>
      <c r="B3" s="29"/>
      <c r="C3" s="29"/>
      <c r="D3" s="29"/>
    </row>
    <row r="4" spans="1:8" ht="15">
      <c r="A4" s="3" t="s">
        <v>4</v>
      </c>
      <c r="B4" s="3" t="s">
        <v>11</v>
      </c>
      <c r="C4" s="3" t="s">
        <v>12</v>
      </c>
      <c r="D4" s="3" t="s">
        <v>13</v>
      </c>
      <c r="E4" s="3" t="str">
        <f>Overall!B4</f>
        <v>Class</v>
      </c>
      <c r="F4" s="3" t="str">
        <f>Overall!D4</f>
        <v>Sail number</v>
      </c>
      <c r="G4" s="3" t="str">
        <f>Overall!E4</f>
        <v>Helm</v>
      </c>
      <c r="H4" s="3" t="str">
        <f>Overall!F4</f>
        <v>Crew</v>
      </c>
    </row>
    <row r="5" spans="1:8" ht="15">
      <c r="A5" s="4">
        <f>Overall!G5</f>
        <v>0.5</v>
      </c>
      <c r="B5" s="4">
        <f>Overall!H5</f>
        <v>0.5528819444444445</v>
      </c>
      <c r="C5" s="4">
        <f aca="true" t="shared" si="0" ref="C5:C32">B5-A5</f>
        <v>0.052881944444444495</v>
      </c>
      <c r="D5" s="4">
        <f>C5/Overall!C5</f>
        <v>0.052881944444444495</v>
      </c>
      <c r="E5" s="3" t="str">
        <f>Overall!B5</f>
        <v>f18</v>
      </c>
      <c r="F5" s="3">
        <f>Overall!D5</f>
        <v>957</v>
      </c>
      <c r="G5" s="3" t="str">
        <f>Overall!E5</f>
        <v>Richard Ledger</v>
      </c>
      <c r="H5" s="3" t="str">
        <f>Overall!F5</f>
        <v>Tom Bruton</v>
      </c>
    </row>
    <row r="6" spans="1:8" ht="15">
      <c r="A6" s="4">
        <f>Overall!G6</f>
        <v>0.5</v>
      </c>
      <c r="B6" s="4">
        <f>Overall!H6</f>
        <v>0.5573842592592593</v>
      </c>
      <c r="C6" s="4">
        <f t="shared" si="0"/>
        <v>0.057384259259259274</v>
      </c>
      <c r="D6" s="4">
        <f>C6/Overall!C6</f>
        <v>0.06053191904985156</v>
      </c>
      <c r="E6" s="3" t="str">
        <f>Overall!B6</f>
        <v>Tornado</v>
      </c>
      <c r="F6" s="3">
        <f>Overall!D6</f>
        <v>4</v>
      </c>
      <c r="G6" s="3" t="str">
        <f>Overall!E6</f>
        <v>Geoff Mylcrist</v>
      </c>
      <c r="H6" s="3" t="str">
        <f>Overall!F6</f>
        <v>Kevin Stone</v>
      </c>
    </row>
    <row r="7" spans="1:8" ht="15">
      <c r="A7" s="4">
        <f>Overall!G7</f>
        <v>0.5</v>
      </c>
      <c r="B7" s="4">
        <f>Overall!H7</f>
        <v>0.5599884259259259</v>
      </c>
      <c r="C7" s="4">
        <f t="shared" si="0"/>
        <v>0.0599884259259259</v>
      </c>
      <c r="D7" s="4">
        <f>C7/Overall!C7</f>
        <v>0.056592854647099906</v>
      </c>
      <c r="E7" s="3" t="str">
        <f>Overall!B7</f>
        <v>Hurricane 5.9</v>
      </c>
      <c r="F7" s="3">
        <f>Overall!D7</f>
        <v>361</v>
      </c>
      <c r="G7" s="3" t="str">
        <f>Overall!E7</f>
        <v>Steven Pimblett</v>
      </c>
      <c r="H7" s="3" t="str">
        <f>Overall!F7</f>
        <v>Francesca Delacey</v>
      </c>
    </row>
    <row r="8" spans="1:8" ht="15">
      <c r="A8" s="4">
        <f>Overall!G8</f>
        <v>0.5</v>
      </c>
      <c r="B8" s="4">
        <f>Overall!H8</f>
        <v>0.5671759259259259</v>
      </c>
      <c r="C8" s="4">
        <f t="shared" si="0"/>
        <v>0.06717592592592592</v>
      </c>
      <c r="D8" s="4">
        <f>C8/Overall!C8</f>
        <v>0.06337351502445841</v>
      </c>
      <c r="E8" s="3" t="str">
        <f>Overall!B8</f>
        <v>Hurricane 5.9</v>
      </c>
      <c r="F8" s="3" t="str">
        <f>Overall!E8</f>
        <v>Peter Smerwin</v>
      </c>
      <c r="G8" s="3" t="e">
        <f>Overall!#REF!</f>
        <v>#REF!</v>
      </c>
      <c r="H8" s="3" t="str">
        <f>Overall!F8</f>
        <v>Paul Whyte</v>
      </c>
    </row>
    <row r="9" spans="1:8" ht="15">
      <c r="A9" s="4">
        <f>Overall!G9</f>
        <v>0.5</v>
      </c>
      <c r="B9" s="4">
        <f>Overall!H9</f>
        <v>0.5518402777777778</v>
      </c>
      <c r="C9" s="4">
        <f t="shared" si="0"/>
        <v>0.05184027777777778</v>
      </c>
      <c r="D9" s="4">
        <f>C9/Overall!C9</f>
        <v>0.05184027777777778</v>
      </c>
      <c r="E9" s="3" t="str">
        <f>Overall!B9</f>
        <v>F18</v>
      </c>
      <c r="F9" s="3" t="str">
        <f>Overall!D9</f>
        <v>GBR1</v>
      </c>
      <c r="G9" s="3" t="str">
        <f>Overall!E9</f>
        <v>Abby Zambinski</v>
      </c>
      <c r="H9" s="3" t="str">
        <f>Overall!F9</f>
        <v>Rob Filmer</v>
      </c>
    </row>
    <row r="10" spans="1:8" ht="15">
      <c r="A10" s="4">
        <f>Overall!G10</f>
        <v>0.5</v>
      </c>
      <c r="B10" s="4">
        <f>Overall!H10</f>
        <v>0.5488310185185185</v>
      </c>
      <c r="C10" s="4">
        <f t="shared" si="0"/>
        <v>0.048831018518518454</v>
      </c>
      <c r="D10" s="4">
        <f>C10/Overall!C10</f>
        <v>0.048831018518518454</v>
      </c>
      <c r="E10" s="3" t="str">
        <f>Overall!B10</f>
        <v>F18</v>
      </c>
      <c r="F10" s="3" t="str">
        <f>Overall!D10</f>
        <v>GBR003</v>
      </c>
      <c r="G10" s="3" t="str">
        <f>Overall!E10</f>
        <v>Grant Forwood</v>
      </c>
      <c r="H10" s="3" t="str">
        <f>Overall!F10</f>
        <v>David Figgis</v>
      </c>
    </row>
    <row r="11" spans="1:8" ht="15">
      <c r="A11" s="4">
        <f>Overall!G11</f>
        <v>0.5</v>
      </c>
      <c r="B11" s="4" t="str">
        <f>Overall!H11</f>
        <v>rtd</v>
      </c>
      <c r="C11" s="4" t="e">
        <f t="shared" si="0"/>
        <v>#VALUE!</v>
      </c>
      <c r="D11" s="4" t="e">
        <f>C11/Overall!C11</f>
        <v>#VALUE!</v>
      </c>
      <c r="E11" s="3" t="str">
        <f>Overall!B11</f>
        <v>vampire foiler</v>
      </c>
      <c r="F11" s="3" t="str">
        <f>Overall!D11</f>
        <v>GBR1</v>
      </c>
      <c r="G11" s="3" t="str">
        <f>Overall!E11</f>
        <v>Will Sunnucks</v>
      </c>
      <c r="H11" s="3" t="str">
        <f>Overall!F11</f>
        <v>Hugo Sunnucks</v>
      </c>
    </row>
    <row r="12" spans="1:8" ht="15">
      <c r="A12" s="4">
        <f>Overall!G12</f>
        <v>0.5</v>
      </c>
      <c r="B12" s="4">
        <f>Overall!H12</f>
        <v>0.5589814814814814</v>
      </c>
      <c r="C12" s="4">
        <f t="shared" si="0"/>
        <v>0.05898148148148141</v>
      </c>
      <c r="D12" s="4">
        <f>C12/Overall!C12</f>
        <v>0.056387649599886625</v>
      </c>
      <c r="E12" s="3" t="str">
        <f>Overall!B12</f>
        <v>Spitfire</v>
      </c>
      <c r="F12" s="3">
        <f>Overall!D12</f>
        <v>74</v>
      </c>
      <c r="G12" s="3" t="str">
        <f>Overall!E12</f>
        <v>Nia Crockford</v>
      </c>
      <c r="H12" s="3" t="str">
        <f>Overall!F12</f>
        <v>Caleb Cooper</v>
      </c>
    </row>
    <row r="13" spans="1:8" ht="15">
      <c r="A13" s="4">
        <f>Overall!G13</f>
        <v>0.5</v>
      </c>
      <c r="B13" s="4">
        <f>Overall!H13</f>
        <v>0.5523148148148148</v>
      </c>
      <c r="C13" s="4">
        <f t="shared" si="0"/>
        <v>0.052314814814814814</v>
      </c>
      <c r="D13" s="4">
        <f>C13/Overall!C13</f>
        <v>0.052314814814814814</v>
      </c>
      <c r="E13" s="3" t="str">
        <f>Overall!B13</f>
        <v>F18</v>
      </c>
      <c r="F13" s="3">
        <f>Overall!D13</f>
        <v>2440</v>
      </c>
      <c r="G13" s="3" t="str">
        <f>Overall!E13</f>
        <v>Brett Warburton-Smith</v>
      </c>
      <c r="H13" s="3" t="str">
        <f>Overall!F13</f>
        <v>Jason Lello</v>
      </c>
    </row>
    <row r="14" spans="1:8" ht="15">
      <c r="A14" s="4">
        <f>Overall!G14</f>
        <v>0.5</v>
      </c>
      <c r="B14" s="4">
        <f>Overall!H14</f>
        <v>0.5490856481481482</v>
      </c>
      <c r="C14" s="4">
        <f t="shared" si="0"/>
        <v>0.0490856481481482</v>
      </c>
      <c r="D14" s="4">
        <f>C14/Overall!C14</f>
        <v>0.0490856481481482</v>
      </c>
      <c r="E14" s="3" t="str">
        <f>Overall!B14</f>
        <v>f18</v>
      </c>
      <c r="F14" s="3" t="str">
        <f>Overall!D14</f>
        <v>GBR009</v>
      </c>
      <c r="G14" s="3" t="str">
        <f>Overall!E14</f>
        <v>Peter King</v>
      </c>
      <c r="H14" s="3" t="str">
        <f>Overall!F14</f>
        <v>Laurie King</v>
      </c>
    </row>
    <row r="15" spans="1:8" ht="15">
      <c r="A15" s="4">
        <f>Overall!G15</f>
        <v>0.5</v>
      </c>
      <c r="B15" s="4">
        <f>Overall!H15</f>
        <v>0.5722337962962963</v>
      </c>
      <c r="C15" s="4">
        <f t="shared" si="0"/>
        <v>0.07223379629629634</v>
      </c>
      <c r="D15" s="4">
        <f>C15/Overall!C15</f>
        <v>0.059353982166225415</v>
      </c>
      <c r="E15" s="3" t="str">
        <f>Overall!B15</f>
        <v>Dart 18</v>
      </c>
      <c r="F15" s="3">
        <f>Overall!D15</f>
        <v>6120</v>
      </c>
      <c r="G15" s="3" t="str">
        <f>Overall!E15</f>
        <v>Richard Jones</v>
      </c>
      <c r="H15" s="3" t="str">
        <f>Overall!F15</f>
        <v>Patricia Baker</v>
      </c>
    </row>
    <row r="16" spans="1:8" ht="15">
      <c r="A16" s="4">
        <f>Overall!G16</f>
        <v>0.5</v>
      </c>
      <c r="B16" s="4">
        <f>Overall!H16</f>
        <v>0.5450231481481481</v>
      </c>
      <c r="C16" s="4">
        <f t="shared" si="0"/>
        <v>0.04502314814814812</v>
      </c>
      <c r="D16" s="4">
        <f>C16/Overall!C16</f>
        <v>0.04502314814814812</v>
      </c>
      <c r="E16" s="3" t="str">
        <f>Overall!B16</f>
        <v>F18</v>
      </c>
      <c r="F16" s="3" t="str">
        <f>Overall!D16</f>
        <v>GBR 1828</v>
      </c>
      <c r="G16" s="3" t="str">
        <f>Overall!E16</f>
        <v>Grant Piggott</v>
      </c>
      <c r="H16" s="3" t="str">
        <f>Overall!F16</f>
        <v>Simon Farren</v>
      </c>
    </row>
    <row r="17" spans="1:8" ht="15">
      <c r="A17" s="4">
        <f>Overall!G17</f>
        <v>0.5</v>
      </c>
      <c r="B17" s="4">
        <f>Overall!H17</f>
        <v>0.5487268518518519</v>
      </c>
      <c r="C17" s="4">
        <f t="shared" si="0"/>
        <v>0.04872685185185188</v>
      </c>
      <c r="D17" s="4">
        <f>C17/Overall!C17</f>
        <v>0.04872685185185188</v>
      </c>
      <c r="E17" s="3" t="str">
        <f>Overall!B17</f>
        <v>F18</v>
      </c>
      <c r="F17" s="3" t="str">
        <f>Overall!D17</f>
        <v>GBR 29</v>
      </c>
      <c r="G17" s="3" t="str">
        <f>Overall!E17</f>
        <v>Ghislain Melaine</v>
      </c>
      <c r="H17" s="3" t="str">
        <f>Overall!F17</f>
        <v>Greg Crease</v>
      </c>
    </row>
    <row r="18" spans="1:8" ht="15">
      <c r="A18" s="4">
        <f>Overall!G18</f>
        <v>0.5</v>
      </c>
      <c r="B18" s="4">
        <f>Overall!H18</f>
        <v>0.5568055555555556</v>
      </c>
      <c r="C18" s="4">
        <f t="shared" si="0"/>
        <v>0.056805555555555554</v>
      </c>
      <c r="D18" s="4">
        <f>C18/Overall!C18</f>
        <v>0.05669217121312929</v>
      </c>
      <c r="E18" s="3" t="str">
        <f>Overall!B18</f>
        <v>a class</v>
      </c>
      <c r="F18" s="3" t="str">
        <f>Overall!D18</f>
        <v>GBR21</v>
      </c>
      <c r="G18" s="3" t="str">
        <f>Overall!E18</f>
        <v>Richard Hargreaves</v>
      </c>
      <c r="H18" s="3">
        <f>Overall!F18</f>
        <v>0</v>
      </c>
    </row>
    <row r="19" spans="1:8" ht="15">
      <c r="A19" s="4">
        <f>Overall!G19</f>
        <v>0.5</v>
      </c>
      <c r="B19" s="4">
        <f>Overall!H19</f>
        <v>0.5463657407407407</v>
      </c>
      <c r="C19" s="4">
        <f t="shared" si="0"/>
        <v>0.046365740740740735</v>
      </c>
      <c r="D19" s="4">
        <f>C19/Overall!C19</f>
        <v>0.046365740740740735</v>
      </c>
      <c r="E19" s="3" t="str">
        <f>Overall!B19</f>
        <v>f18</v>
      </c>
      <c r="F19" s="3" t="str">
        <f>Overall!D19</f>
        <v>GBR1577</v>
      </c>
      <c r="G19" s="3" t="str">
        <f>Overall!E19</f>
        <v>Tim Neal</v>
      </c>
      <c r="H19" s="3" t="str">
        <f>Overall!F19</f>
        <v>Bob Fry</v>
      </c>
    </row>
    <row r="20" spans="1:8" ht="15">
      <c r="A20" s="4">
        <f>Overall!G20</f>
        <v>0.5</v>
      </c>
      <c r="B20" s="4">
        <f>Overall!H20</f>
        <v>0.5461458333333333</v>
      </c>
      <c r="C20" s="4">
        <f t="shared" si="0"/>
        <v>0.04614583333333333</v>
      </c>
      <c r="D20" s="4">
        <f>C20/Overall!C20</f>
        <v>0.04614583333333333</v>
      </c>
      <c r="E20" s="3" t="str">
        <f>Overall!B20</f>
        <v>f18</v>
      </c>
      <c r="F20" s="3">
        <f>Overall!D20</f>
        <v>1581</v>
      </c>
      <c r="G20" s="3" t="str">
        <f>Overall!E20</f>
        <v>Oliver Northrop</v>
      </c>
      <c r="H20" s="3" t="str">
        <f>Overall!F20</f>
        <v>Josh</v>
      </c>
    </row>
    <row r="21" spans="1:8" ht="15">
      <c r="A21" s="4">
        <f>Overall!G21</f>
        <v>0.5</v>
      </c>
      <c r="B21" s="4">
        <f>Overall!H21</f>
        <v>0.5714583333333333</v>
      </c>
      <c r="C21" s="4">
        <f t="shared" si="0"/>
        <v>0.07145833333333329</v>
      </c>
      <c r="D21" s="4">
        <f>C21/Overall!C21</f>
        <v>0.05871678992056967</v>
      </c>
      <c r="E21" s="3" t="str">
        <f>Overall!B21</f>
        <v>Dart 18</v>
      </c>
      <c r="F21" s="3">
        <f>Overall!D21</f>
        <v>7514</v>
      </c>
      <c r="G21" s="3" t="str">
        <f>Overall!E21</f>
        <v>Roy Davies</v>
      </c>
      <c r="H21" s="3" t="str">
        <f>Overall!F21</f>
        <v>Stephen Gauld</v>
      </c>
    </row>
    <row r="22" spans="1:8" ht="15">
      <c r="A22" s="4">
        <f>Overall!G22</f>
        <v>0.5</v>
      </c>
      <c r="B22" s="4">
        <f>Overall!H22</f>
        <v>0.5453819444444444</v>
      </c>
      <c r="C22" s="4">
        <f t="shared" si="0"/>
        <v>0.04538194444444443</v>
      </c>
      <c r="D22" s="4">
        <f>C22/Overall!C22</f>
        <v>0.047871249413970925</v>
      </c>
      <c r="E22" s="3" t="str">
        <f>Overall!B22</f>
        <v>Tornado</v>
      </c>
      <c r="F22" s="3">
        <f>Overall!D22</f>
        <v>411</v>
      </c>
      <c r="G22" s="3" t="str">
        <f>Overall!E22</f>
        <v>Pete Wilson</v>
      </c>
      <c r="H22" s="3" t="str">
        <f>Overall!F22</f>
        <v>Stephen Hodges</v>
      </c>
    </row>
    <row r="23" spans="1:8" ht="15">
      <c r="A23" s="4">
        <f>Overall!G23</f>
        <v>0.5</v>
      </c>
      <c r="B23" s="4">
        <f>Overall!H23</f>
        <v>0.5658564814814815</v>
      </c>
      <c r="C23" s="4">
        <f t="shared" si="0"/>
        <v>0.06585648148148149</v>
      </c>
      <c r="D23" s="4">
        <f>C23/Overall!C23</f>
        <v>0.05411378922060927</v>
      </c>
      <c r="E23" s="3" t="str">
        <f>Overall!B23</f>
        <v>Dart 18</v>
      </c>
      <c r="F23" s="3">
        <f>Overall!D23</f>
        <v>768</v>
      </c>
      <c r="G23" s="3" t="str">
        <f>Overall!E23</f>
        <v>Robert Govier</v>
      </c>
      <c r="H23" s="3" t="str">
        <f>Overall!F23</f>
        <v>Ruta Nakrosyte</v>
      </c>
    </row>
    <row r="24" spans="1:8" ht="15">
      <c r="A24" s="4">
        <f>Overall!G24</f>
        <v>0.5</v>
      </c>
      <c r="B24" s="4">
        <f>Overall!H24</f>
        <v>0.5496064814814815</v>
      </c>
      <c r="C24" s="4">
        <f t="shared" si="0"/>
        <v>0.0496064814814815</v>
      </c>
      <c r="D24" s="4">
        <f>C24/Overall!C24</f>
        <v>0.0496064814814815</v>
      </c>
      <c r="E24" s="3" t="str">
        <f>Overall!B24</f>
        <v>F18</v>
      </c>
      <c r="F24" s="3" t="str">
        <f>Overall!D24</f>
        <v>GBR503</v>
      </c>
      <c r="G24" s="3" t="str">
        <f>Overall!E24</f>
        <v>Matt Young</v>
      </c>
      <c r="H24" s="3" t="str">
        <f>Overall!F24</f>
        <v>Charles Willet</v>
      </c>
    </row>
    <row r="25" spans="1:8" ht="15">
      <c r="A25" s="4">
        <f>Overall!G25</f>
        <v>0.5</v>
      </c>
      <c r="B25" s="4" t="str">
        <f>Overall!H25</f>
        <v>rtd</v>
      </c>
      <c r="C25" s="4" t="e">
        <f t="shared" si="0"/>
        <v>#VALUE!</v>
      </c>
      <c r="D25" s="4" t="e">
        <f>C25/Overall!C25</f>
        <v>#VALUE!</v>
      </c>
      <c r="E25" s="3" t="str">
        <f>Overall!B25</f>
        <v>a class</v>
      </c>
      <c r="F25" s="3" t="str">
        <f>Overall!D25</f>
        <v>NED1007</v>
      </c>
      <c r="G25" s="3" t="str">
        <f>Overall!E25</f>
        <v>Chris Field</v>
      </c>
      <c r="H25" s="3">
        <f>Overall!F25</f>
        <v>0</v>
      </c>
    </row>
    <row r="26" spans="1:8" ht="15">
      <c r="A26" s="4">
        <f>Overall!G26</f>
        <v>0.5</v>
      </c>
      <c r="B26" s="4">
        <f>Overall!H26</f>
        <v>0.5491550925925927</v>
      </c>
      <c r="C26" s="4">
        <f t="shared" si="0"/>
        <v>0.04915509259259265</v>
      </c>
      <c r="D26" s="4">
        <f>C26/Overall!C26</f>
        <v>0.04749284308463059</v>
      </c>
      <c r="E26" s="3" t="str">
        <f>Overall!B26</f>
        <v>AHPC Viper</v>
      </c>
      <c r="F26" s="3">
        <f>Overall!D26</f>
        <v>239</v>
      </c>
      <c r="G26" s="3" t="str">
        <f>Overall!E26</f>
        <v>Nick Barnes</v>
      </c>
      <c r="H26" s="3" t="str">
        <f>Overall!F26</f>
        <v>Neil Baldry</v>
      </c>
    </row>
    <row r="27" spans="1:8" ht="15">
      <c r="A27" s="4">
        <f>Overall!G27</f>
        <v>0.5</v>
      </c>
      <c r="B27" s="4">
        <f>Overall!H27</f>
        <v>0.5466898148148148</v>
      </c>
      <c r="C27" s="4">
        <f t="shared" si="0"/>
        <v>0.04668981481481482</v>
      </c>
      <c r="D27" s="4">
        <f>C27/Overall!C27</f>
        <v>0.04925085950929834</v>
      </c>
      <c r="E27" s="3" t="str">
        <f>Overall!B27</f>
        <v>Tornado</v>
      </c>
      <c r="F27" s="3">
        <f>Overall!D27</f>
        <v>6</v>
      </c>
      <c r="G27" s="3" t="str">
        <f>Overall!E27</f>
        <v>Paul Mines</v>
      </c>
      <c r="H27" s="3" t="str">
        <f>Overall!F27</f>
        <v>Stu Smith</v>
      </c>
    </row>
    <row r="28" spans="1:8" ht="15">
      <c r="A28" s="4">
        <f>Overall!G28</f>
        <v>0.5</v>
      </c>
      <c r="B28" s="4">
        <f>Overall!H28</f>
        <v>0.5543981481481481</v>
      </c>
      <c r="C28" s="4">
        <f t="shared" si="0"/>
        <v>0.05439814814814814</v>
      </c>
      <c r="D28" s="4">
        <f>C28/Overall!C28</f>
        <v>0.05200587777069612</v>
      </c>
      <c r="E28" s="3" t="str">
        <f>Overall!B28</f>
        <v>Spitfire</v>
      </c>
      <c r="F28" s="3">
        <f>Overall!D28</f>
        <v>106</v>
      </c>
      <c r="G28" s="3" t="str">
        <f>Overall!E28</f>
        <v>Eddie Bridle</v>
      </c>
      <c r="H28" s="3" t="str">
        <f>Overall!F28</f>
        <v>James King</v>
      </c>
    </row>
    <row r="29" spans="1:8" ht="15">
      <c r="A29" s="4">
        <f>Overall!G29</f>
        <v>0.5</v>
      </c>
      <c r="B29" s="4">
        <f>Overall!H29</f>
        <v>0.5667708333333333</v>
      </c>
      <c r="C29" s="4">
        <f t="shared" si="0"/>
        <v>0.06677083333333333</v>
      </c>
      <c r="D29" s="4">
        <f>C29/Overall!C29</f>
        <v>0.05486510545056149</v>
      </c>
      <c r="E29" s="3" t="str">
        <f>Overall!B29</f>
        <v>Dart 18</v>
      </c>
      <c r="F29" s="3">
        <f>Overall!D29</f>
        <v>7113</v>
      </c>
      <c r="G29" s="3" t="str">
        <f>Overall!E29</f>
        <v>Matthew Cooper</v>
      </c>
      <c r="H29" s="3">
        <f>Overall!F29</f>
        <v>0</v>
      </c>
    </row>
    <row r="30" spans="1:8" ht="15">
      <c r="A30" s="4">
        <f>Overall!G30</f>
        <v>0.4791666666666667</v>
      </c>
      <c r="B30" s="4">
        <f>Overall!H30</f>
        <v>0</v>
      </c>
      <c r="C30" s="4">
        <f t="shared" si="0"/>
        <v>-0.4791666666666667</v>
      </c>
      <c r="D30" s="4" t="e">
        <f>C30/Overall!C30</f>
        <v>#N/A</v>
      </c>
      <c r="E30" s="3">
        <f>Overall!B30</f>
        <v>0</v>
      </c>
      <c r="F30" s="3">
        <f>Overall!D30</f>
        <v>0</v>
      </c>
      <c r="G30" s="3">
        <f>Overall!E30</f>
        <v>0</v>
      </c>
      <c r="H30" s="3">
        <f>Overall!F30</f>
        <v>0</v>
      </c>
    </row>
    <row r="31" spans="1:8" ht="15">
      <c r="A31" s="4">
        <f>Overall!G31</f>
        <v>0.4791666666666667</v>
      </c>
      <c r="B31" s="4">
        <f>Overall!H31</f>
        <v>0</v>
      </c>
      <c r="C31" s="4">
        <f t="shared" si="0"/>
        <v>-0.4791666666666667</v>
      </c>
      <c r="D31" s="4" t="e">
        <f>C31/Overall!C31</f>
        <v>#N/A</v>
      </c>
      <c r="E31" s="3">
        <f>Overall!B31</f>
        <v>0</v>
      </c>
      <c r="F31" s="3">
        <f>Overall!D31</f>
        <v>0</v>
      </c>
      <c r="G31" s="3">
        <f>Overall!E31</f>
        <v>0</v>
      </c>
      <c r="H31" s="3">
        <f>Overall!F31</f>
        <v>0</v>
      </c>
    </row>
    <row r="32" spans="1:8" ht="15">
      <c r="A32" s="4">
        <f>Overall!G32</f>
        <v>0.4791666666666667</v>
      </c>
      <c r="B32" s="4">
        <f>Overall!H32</f>
        <v>0</v>
      </c>
      <c r="C32" s="4">
        <f t="shared" si="0"/>
        <v>-0.4791666666666667</v>
      </c>
      <c r="D32" s="4" t="e">
        <f>C32/Overall!C32</f>
        <v>#N/A</v>
      </c>
      <c r="E32" s="3">
        <f>Overall!B32</f>
        <v>0</v>
      </c>
      <c r="F32" s="3">
        <f>Overall!D32</f>
        <v>0</v>
      </c>
      <c r="G32" s="3">
        <f>Overall!E32</f>
        <v>0</v>
      </c>
      <c r="H32" s="3">
        <f>Overall!F32</f>
        <v>0</v>
      </c>
    </row>
    <row r="33" spans="1:8" ht="15">
      <c r="A33" s="4">
        <f>Overall!G33</f>
        <v>0.4791666666666667</v>
      </c>
      <c r="B33" s="4">
        <f>Overall!H33</f>
        <v>0</v>
      </c>
      <c r="C33" s="4">
        <f aca="true" t="shared" si="1" ref="C33:C51">B33-A33</f>
        <v>-0.4791666666666667</v>
      </c>
      <c r="D33" s="4" t="e">
        <f>C33/Overall!C33</f>
        <v>#N/A</v>
      </c>
      <c r="E33" s="3">
        <f>Overall!B33</f>
        <v>0</v>
      </c>
      <c r="F33" s="3">
        <f>Overall!D33</f>
        <v>0</v>
      </c>
      <c r="G33" s="3">
        <f>Overall!E33</f>
        <v>0</v>
      </c>
      <c r="H33" s="3">
        <f>Overall!F33</f>
        <v>0</v>
      </c>
    </row>
    <row r="34" spans="1:8" ht="15">
      <c r="A34" s="4">
        <f>Overall!G34</f>
        <v>0.4791666666666667</v>
      </c>
      <c r="B34" s="4">
        <f>Overall!H34</f>
        <v>0</v>
      </c>
      <c r="C34" s="4">
        <f t="shared" si="1"/>
        <v>-0.4791666666666667</v>
      </c>
      <c r="D34" s="4" t="e">
        <f>C34/Overall!C34</f>
        <v>#N/A</v>
      </c>
      <c r="E34" s="3">
        <f>Overall!B34</f>
        <v>0</v>
      </c>
      <c r="F34" s="3">
        <f>Overall!D34</f>
        <v>0</v>
      </c>
      <c r="G34" s="3">
        <f>Overall!E34</f>
        <v>0</v>
      </c>
      <c r="H34" s="3">
        <f>Overall!F34</f>
        <v>0</v>
      </c>
    </row>
    <row r="35" spans="1:8" ht="15">
      <c r="A35" s="4">
        <f>Overall!G35</f>
        <v>0.4791666666666667</v>
      </c>
      <c r="B35" s="4">
        <f>Overall!H35</f>
        <v>0</v>
      </c>
      <c r="C35" s="4">
        <f t="shared" si="1"/>
        <v>-0.4791666666666667</v>
      </c>
      <c r="D35" s="4" t="e">
        <f>C35/Overall!C35</f>
        <v>#N/A</v>
      </c>
      <c r="E35" s="3">
        <f>Overall!B35</f>
        <v>0</v>
      </c>
      <c r="F35" s="3">
        <f>Overall!D35</f>
        <v>0</v>
      </c>
      <c r="G35" s="3">
        <f>Overall!E35</f>
        <v>0</v>
      </c>
      <c r="H35" s="3">
        <f>Overall!F35</f>
        <v>0</v>
      </c>
    </row>
    <row r="36" spans="1:8" ht="15">
      <c r="A36" s="4">
        <f>Overall!G36</f>
        <v>0.4791666666666667</v>
      </c>
      <c r="B36" s="4">
        <f>Overall!H36</f>
        <v>0</v>
      </c>
      <c r="C36" s="4">
        <f t="shared" si="1"/>
        <v>-0.4791666666666667</v>
      </c>
      <c r="D36" s="4" t="e">
        <f>C36/Overall!C36</f>
        <v>#N/A</v>
      </c>
      <c r="E36" s="3">
        <f>Overall!B36</f>
        <v>0</v>
      </c>
      <c r="F36" s="3">
        <f>Overall!D36</f>
        <v>0</v>
      </c>
      <c r="G36" s="3">
        <f>Overall!E36</f>
        <v>0</v>
      </c>
      <c r="H36" s="3">
        <f>Overall!F36</f>
        <v>0</v>
      </c>
    </row>
    <row r="37" spans="1:8" ht="15">
      <c r="A37" s="4">
        <f>Overall!G37</f>
        <v>0.4791666666666667</v>
      </c>
      <c r="B37" s="4">
        <f>Overall!H37</f>
        <v>0</v>
      </c>
      <c r="C37" s="4">
        <f t="shared" si="1"/>
        <v>-0.4791666666666667</v>
      </c>
      <c r="D37" s="4" t="e">
        <f>C37/Overall!C37</f>
        <v>#N/A</v>
      </c>
      <c r="E37" s="3">
        <f>Overall!B37</f>
        <v>0</v>
      </c>
      <c r="F37" s="3">
        <f>Overall!D37</f>
        <v>0</v>
      </c>
      <c r="G37" s="3">
        <f>Overall!E37</f>
        <v>0</v>
      </c>
      <c r="H37" s="3">
        <f>Overall!F37</f>
        <v>0</v>
      </c>
    </row>
    <row r="38" spans="1:8" ht="15">
      <c r="A38" s="4">
        <f>Overall!G38</f>
        <v>0.4791666666666667</v>
      </c>
      <c r="B38" s="4">
        <f>Overall!H38</f>
        <v>0</v>
      </c>
      <c r="C38" s="4">
        <f t="shared" si="1"/>
        <v>-0.4791666666666667</v>
      </c>
      <c r="D38" s="4" t="e">
        <f>C38/Overall!C38</f>
        <v>#N/A</v>
      </c>
      <c r="E38" s="3">
        <f>Overall!B38</f>
        <v>0</v>
      </c>
      <c r="F38" s="3">
        <f>Overall!D38</f>
        <v>0</v>
      </c>
      <c r="G38" s="3">
        <f>Overall!E38</f>
        <v>0</v>
      </c>
      <c r="H38" s="3">
        <f>Overall!F38</f>
        <v>0</v>
      </c>
    </row>
    <row r="39" spans="1:8" ht="15">
      <c r="A39" s="4">
        <f>Overall!G39</f>
        <v>0.4791666666666667</v>
      </c>
      <c r="B39" s="4">
        <f>Overall!H39</f>
        <v>0</v>
      </c>
      <c r="C39" s="4">
        <f t="shared" si="1"/>
        <v>-0.4791666666666667</v>
      </c>
      <c r="D39" s="4" t="e">
        <f>C39/Overall!C39</f>
        <v>#N/A</v>
      </c>
      <c r="E39" s="3">
        <f>Overall!B39</f>
        <v>0</v>
      </c>
      <c r="F39" s="3">
        <f>Overall!D39</f>
        <v>0</v>
      </c>
      <c r="G39" s="3">
        <f>Overall!E39</f>
        <v>0</v>
      </c>
      <c r="H39" s="3">
        <f>Overall!F39</f>
        <v>0</v>
      </c>
    </row>
    <row r="40" spans="1:8" ht="15">
      <c r="A40" s="4">
        <f>Overall!G40</f>
        <v>0.4791666666666667</v>
      </c>
      <c r="B40" s="4">
        <f>Overall!H40</f>
        <v>0</v>
      </c>
      <c r="C40" s="4">
        <f t="shared" si="1"/>
        <v>-0.4791666666666667</v>
      </c>
      <c r="D40" s="4" t="e">
        <f>C40/Overall!C40</f>
        <v>#N/A</v>
      </c>
      <c r="E40" s="3">
        <f>Overall!B40</f>
        <v>0</v>
      </c>
      <c r="F40" s="3">
        <f>Overall!D40</f>
        <v>0</v>
      </c>
      <c r="G40" s="3">
        <f>Overall!E40</f>
        <v>0</v>
      </c>
      <c r="H40" s="3">
        <f>Overall!F40</f>
        <v>0</v>
      </c>
    </row>
    <row r="41" spans="1:8" ht="15">
      <c r="A41" s="4">
        <f>Overall!G41</f>
        <v>0.4791666666666667</v>
      </c>
      <c r="B41" s="4">
        <f>Overall!H41</f>
        <v>0</v>
      </c>
      <c r="C41" s="4">
        <f t="shared" si="1"/>
        <v>-0.4791666666666667</v>
      </c>
      <c r="D41" s="4" t="e">
        <f>C41/Overall!C41</f>
        <v>#N/A</v>
      </c>
      <c r="E41" s="3">
        <f>Overall!B41</f>
        <v>0</v>
      </c>
      <c r="F41" s="3">
        <f>Overall!D41</f>
        <v>0</v>
      </c>
      <c r="G41" s="3">
        <f>Overall!E41</f>
        <v>0</v>
      </c>
      <c r="H41" s="3">
        <f>Overall!F41</f>
        <v>0</v>
      </c>
    </row>
    <row r="42" spans="1:8" ht="15">
      <c r="A42" s="4">
        <f>Overall!G42</f>
        <v>0.4791666666666667</v>
      </c>
      <c r="B42" s="4">
        <f>Overall!H42</f>
        <v>0</v>
      </c>
      <c r="C42" s="4">
        <f t="shared" si="1"/>
        <v>-0.4791666666666667</v>
      </c>
      <c r="D42" s="4" t="e">
        <f>C42/Overall!C42</f>
        <v>#N/A</v>
      </c>
      <c r="E42" s="3">
        <f>Overall!B42</f>
        <v>0</v>
      </c>
      <c r="F42" s="3">
        <f>Overall!D42</f>
        <v>0</v>
      </c>
      <c r="G42" s="3">
        <f>Overall!E42</f>
        <v>0</v>
      </c>
      <c r="H42" s="3">
        <f>Overall!F42</f>
        <v>0</v>
      </c>
    </row>
    <row r="43" spans="1:8" ht="15">
      <c r="A43" s="4">
        <f>Overall!G43</f>
        <v>0.4791666666666667</v>
      </c>
      <c r="B43" s="4">
        <f>Overall!H43</f>
        <v>0</v>
      </c>
      <c r="C43" s="4">
        <f t="shared" si="1"/>
        <v>-0.4791666666666667</v>
      </c>
      <c r="D43" s="4" t="e">
        <f>C43/Overall!C43</f>
        <v>#N/A</v>
      </c>
      <c r="E43" s="3">
        <f>Overall!B43</f>
        <v>0</v>
      </c>
      <c r="F43" s="3">
        <f>Overall!D43</f>
        <v>0</v>
      </c>
      <c r="G43" s="3">
        <f>Overall!E43</f>
        <v>0</v>
      </c>
      <c r="H43" s="3">
        <f>Overall!F43</f>
        <v>0</v>
      </c>
    </row>
    <row r="44" spans="1:8" ht="15">
      <c r="A44" s="4">
        <f>Overall!G44</f>
        <v>0.4791666666666667</v>
      </c>
      <c r="B44" s="4">
        <f>Overall!H44</f>
        <v>0</v>
      </c>
      <c r="C44" s="4">
        <f t="shared" si="1"/>
        <v>-0.4791666666666667</v>
      </c>
      <c r="D44" s="4" t="e">
        <f>C44/Overall!C44</f>
        <v>#N/A</v>
      </c>
      <c r="E44" s="3">
        <f>Overall!B44</f>
        <v>0</v>
      </c>
      <c r="F44" s="3">
        <f>Overall!D44</f>
        <v>0</v>
      </c>
      <c r="G44" s="3">
        <f>Overall!E44</f>
        <v>0</v>
      </c>
      <c r="H44" s="3">
        <f>Overall!F44</f>
        <v>0</v>
      </c>
    </row>
    <row r="45" spans="1:8" ht="15">
      <c r="A45" s="4">
        <f>Overall!G45</f>
        <v>0.4791666666666667</v>
      </c>
      <c r="B45" s="4">
        <f>Overall!H45</f>
        <v>0</v>
      </c>
      <c r="C45" s="4">
        <f t="shared" si="1"/>
        <v>-0.4791666666666667</v>
      </c>
      <c r="D45" s="4" t="e">
        <f>C45/Overall!C45</f>
        <v>#N/A</v>
      </c>
      <c r="E45" s="3">
        <f>Overall!B45</f>
        <v>0</v>
      </c>
      <c r="F45" s="3">
        <f>Overall!D45</f>
        <v>0</v>
      </c>
      <c r="G45" s="3">
        <f>Overall!E45</f>
        <v>0</v>
      </c>
      <c r="H45" s="3">
        <f>Overall!F45</f>
        <v>0</v>
      </c>
    </row>
    <row r="46" spans="1:8" ht="15">
      <c r="A46" s="4">
        <f>Overall!G46</f>
        <v>0.4791666666666667</v>
      </c>
      <c r="B46" s="4">
        <f>Overall!H46</f>
        <v>0</v>
      </c>
      <c r="C46" s="4">
        <f t="shared" si="1"/>
        <v>-0.4791666666666667</v>
      </c>
      <c r="D46" s="4" t="e">
        <f>C46/Overall!C46</f>
        <v>#N/A</v>
      </c>
      <c r="E46" s="3">
        <f>Overall!B46</f>
        <v>0</v>
      </c>
      <c r="F46" s="3">
        <f>Overall!D46</f>
        <v>0</v>
      </c>
      <c r="G46" s="3">
        <f>Overall!E46</f>
        <v>0</v>
      </c>
      <c r="H46" s="3">
        <f>Overall!F46</f>
        <v>0</v>
      </c>
    </row>
    <row r="47" spans="1:8" ht="15">
      <c r="A47" s="4">
        <f>Overall!G47</f>
        <v>0.4791666666666667</v>
      </c>
      <c r="B47" s="4">
        <f>Overall!H47</f>
        <v>0</v>
      </c>
      <c r="C47" s="4">
        <f t="shared" si="1"/>
        <v>-0.4791666666666667</v>
      </c>
      <c r="D47" s="4" t="e">
        <f>C47/Overall!C47</f>
        <v>#N/A</v>
      </c>
      <c r="E47" s="3">
        <f>Overall!B47</f>
        <v>0</v>
      </c>
      <c r="F47" s="3">
        <f>Overall!D47</f>
        <v>0</v>
      </c>
      <c r="G47" s="3">
        <f>Overall!E47</f>
        <v>0</v>
      </c>
      <c r="H47" s="3">
        <f>Overall!F47</f>
        <v>0</v>
      </c>
    </row>
    <row r="48" spans="1:8" ht="15">
      <c r="A48" s="4">
        <f>Overall!G48</f>
        <v>0.4791666666666667</v>
      </c>
      <c r="B48" s="4">
        <f>Overall!H48</f>
        <v>0</v>
      </c>
      <c r="C48" s="4">
        <f t="shared" si="1"/>
        <v>-0.4791666666666667</v>
      </c>
      <c r="D48" s="4" t="e">
        <f>C48/Overall!C48</f>
        <v>#N/A</v>
      </c>
      <c r="E48" s="3">
        <f>Overall!B48</f>
        <v>0</v>
      </c>
      <c r="F48" s="3">
        <f>Overall!D48</f>
        <v>0</v>
      </c>
      <c r="G48" s="3">
        <f>Overall!E48</f>
        <v>0</v>
      </c>
      <c r="H48" s="3">
        <f>Overall!F48</f>
        <v>0</v>
      </c>
    </row>
    <row r="49" spans="1:8" ht="15">
      <c r="A49" s="4">
        <f>Overall!G49</f>
        <v>0.4791666666666667</v>
      </c>
      <c r="B49" s="4">
        <f>Overall!H49</f>
        <v>0</v>
      </c>
      <c r="C49" s="4">
        <f t="shared" si="1"/>
        <v>-0.4791666666666667</v>
      </c>
      <c r="D49" s="4" t="e">
        <f>C49/Overall!C49</f>
        <v>#N/A</v>
      </c>
      <c r="E49" s="3">
        <f>Overall!B49</f>
        <v>0</v>
      </c>
      <c r="F49" s="3">
        <f>Overall!D49</f>
        <v>0</v>
      </c>
      <c r="G49" s="3">
        <f>Overall!E49</f>
        <v>0</v>
      </c>
      <c r="H49" s="3">
        <f>Overall!F49</f>
        <v>0</v>
      </c>
    </row>
    <row r="50" spans="1:8" ht="15">
      <c r="A50" s="4">
        <f>Overall!G50</f>
        <v>0.4791666666666667</v>
      </c>
      <c r="B50" s="4">
        <f>Overall!H50</f>
        <v>0</v>
      </c>
      <c r="C50" s="4">
        <f t="shared" si="1"/>
        <v>-0.4791666666666667</v>
      </c>
      <c r="D50" s="4" t="e">
        <f>C50/Overall!C50</f>
        <v>#N/A</v>
      </c>
      <c r="E50" s="3">
        <f>Overall!B50</f>
        <v>0</v>
      </c>
      <c r="F50" s="3">
        <f>Overall!D50</f>
        <v>0</v>
      </c>
      <c r="G50" s="3">
        <f>Overall!E50</f>
        <v>0</v>
      </c>
      <c r="H50" s="3">
        <f>Overall!F50</f>
        <v>0</v>
      </c>
    </row>
    <row r="51" spans="1:8" ht="15">
      <c r="A51" s="4">
        <f>Overall!G51</f>
        <v>0.4791666666666667</v>
      </c>
      <c r="B51" s="4">
        <f>Overall!H51</f>
        <v>0</v>
      </c>
      <c r="C51" s="4">
        <f t="shared" si="1"/>
        <v>-0.4791666666666667</v>
      </c>
      <c r="D51" s="4" t="e">
        <f>C51/Overall!C51</f>
        <v>#N/A</v>
      </c>
      <c r="E51" s="3">
        <f>Overall!B51</f>
        <v>0</v>
      </c>
      <c r="F51" s="3">
        <f>Overall!D51</f>
        <v>0</v>
      </c>
      <c r="G51" s="3">
        <f>Overall!E51</f>
        <v>0</v>
      </c>
      <c r="H51" s="3">
        <f>Overall!F51</f>
        <v>0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10">
      <selection activeCell="A27" sqref="A27:IV29"/>
    </sheetView>
  </sheetViews>
  <sheetFormatPr defaultColWidth="9.140625" defaultRowHeight="15"/>
  <cols>
    <col min="4" max="4" width="9.7109375" style="0" bestFit="1" customWidth="1"/>
    <col min="5" max="5" width="22.8515625" style="0" bestFit="1" customWidth="1"/>
    <col min="7" max="7" width="21.7109375" style="0" bestFit="1" customWidth="1"/>
    <col min="8" max="8" width="17.28125" style="0" bestFit="1" customWidth="1"/>
  </cols>
  <sheetData>
    <row r="3" spans="1:4" ht="15">
      <c r="A3" s="30" t="s">
        <v>17</v>
      </c>
      <c r="B3" s="30"/>
      <c r="C3" s="30"/>
      <c r="D3" s="30"/>
    </row>
    <row r="4" spans="1:8" ht="15">
      <c r="A4" s="6" t="s">
        <v>4</v>
      </c>
      <c r="B4" s="6" t="s">
        <v>11</v>
      </c>
      <c r="C4" s="6" t="s">
        <v>12</v>
      </c>
      <c r="D4" s="6" t="s">
        <v>13</v>
      </c>
      <c r="E4" s="6" t="str">
        <f>Overall!B4</f>
        <v>Class</v>
      </c>
      <c r="F4" s="6" t="str">
        <f>Overall!D4</f>
        <v>Sail number</v>
      </c>
      <c r="G4" s="6" t="str">
        <f>Overall!E4</f>
        <v>Helm</v>
      </c>
      <c r="H4" s="6" t="str">
        <f>Overall!F4</f>
        <v>Crew</v>
      </c>
    </row>
    <row r="5" spans="1:8" ht="15">
      <c r="A5" s="7">
        <f>Overall!H5</f>
        <v>0.5528819444444445</v>
      </c>
      <c r="B5" s="7" t="str">
        <f>Overall!I5</f>
        <v>rtd</v>
      </c>
      <c r="C5" s="7" t="e">
        <f aca="true" t="shared" si="0" ref="C5:C32">B5-A5</f>
        <v>#VALUE!</v>
      </c>
      <c r="D5" s="7" t="e">
        <f>C5/Overall!C5</f>
        <v>#VALUE!</v>
      </c>
      <c r="E5" s="6" t="str">
        <f>Overall!B5</f>
        <v>f18</v>
      </c>
      <c r="F5" s="6">
        <f>Overall!D5</f>
        <v>957</v>
      </c>
      <c r="G5" s="6" t="str">
        <f>Overall!E5</f>
        <v>Richard Ledger</v>
      </c>
      <c r="H5" s="6" t="str">
        <f>Overall!F5</f>
        <v>Tom Bruton</v>
      </c>
    </row>
    <row r="6" spans="1:8" ht="15">
      <c r="A6" s="7">
        <f>Overall!H6</f>
        <v>0.5573842592592593</v>
      </c>
      <c r="B6" s="7" t="str">
        <f>Overall!I6</f>
        <v>rtd</v>
      </c>
      <c r="C6" s="7" t="e">
        <f t="shared" si="0"/>
        <v>#VALUE!</v>
      </c>
      <c r="D6" s="7" t="e">
        <f>C6/Overall!C6</f>
        <v>#VALUE!</v>
      </c>
      <c r="E6" s="6" t="str">
        <f>Overall!B6</f>
        <v>Tornado</v>
      </c>
      <c r="F6" s="6">
        <f>Overall!D6</f>
        <v>4</v>
      </c>
      <c r="G6" s="6" t="str">
        <f>Overall!E6</f>
        <v>Geoff Mylcrist</v>
      </c>
      <c r="H6" s="6" t="str">
        <f>Overall!F6</f>
        <v>Kevin Stone</v>
      </c>
    </row>
    <row r="7" spans="1:8" ht="15">
      <c r="A7" s="7">
        <f>Overall!H7</f>
        <v>0.5599884259259259</v>
      </c>
      <c r="B7" s="7" t="str">
        <f>Overall!I7</f>
        <v>rtd</v>
      </c>
      <c r="C7" s="7" t="e">
        <f t="shared" si="0"/>
        <v>#VALUE!</v>
      </c>
      <c r="D7" s="7" t="e">
        <f>C7/Overall!C7</f>
        <v>#VALUE!</v>
      </c>
      <c r="E7" s="6" t="str">
        <f>Overall!B7</f>
        <v>Hurricane 5.9</v>
      </c>
      <c r="F7" s="6">
        <f>Overall!D7</f>
        <v>361</v>
      </c>
      <c r="G7" s="6" t="str">
        <f>Overall!E7</f>
        <v>Steven Pimblett</v>
      </c>
      <c r="H7" s="6" t="str">
        <f>Overall!F7</f>
        <v>Francesca Delacey</v>
      </c>
    </row>
    <row r="8" spans="1:8" ht="15">
      <c r="A8" s="7">
        <f>Overall!H8</f>
        <v>0.5671759259259259</v>
      </c>
      <c r="B8" s="7">
        <f>Overall!I8</f>
        <v>0.649074074074074</v>
      </c>
      <c r="C8" s="7">
        <f t="shared" si="0"/>
        <v>0.08189814814814811</v>
      </c>
      <c r="D8" s="7">
        <f>C8/Overall!C8</f>
        <v>0.07726240391334727</v>
      </c>
      <c r="E8" s="6" t="str">
        <f>Overall!B8</f>
        <v>Hurricane 5.9</v>
      </c>
      <c r="F8" s="6" t="str">
        <f>Overall!E8</f>
        <v>Peter Smerwin</v>
      </c>
      <c r="G8" s="6" t="e">
        <f>Overall!#REF!</f>
        <v>#REF!</v>
      </c>
      <c r="H8" s="6" t="str">
        <f>Overall!F8</f>
        <v>Paul Whyte</v>
      </c>
    </row>
    <row r="9" spans="1:8" ht="15">
      <c r="A9" s="7">
        <f>Overall!H9</f>
        <v>0.5518402777777778</v>
      </c>
      <c r="B9" s="7">
        <f>Overall!I9</f>
        <v>0.6019907407407408</v>
      </c>
      <c r="C9" s="7">
        <f t="shared" si="0"/>
        <v>0.050150462962962994</v>
      </c>
      <c r="D9" s="7">
        <f>C9/Overall!C9</f>
        <v>0.050150462962962994</v>
      </c>
      <c r="E9" s="6" t="str">
        <f>Overall!B9</f>
        <v>F18</v>
      </c>
      <c r="F9" s="6" t="str">
        <f>Overall!D9</f>
        <v>GBR1</v>
      </c>
      <c r="G9" s="6" t="str">
        <f>Overall!E9</f>
        <v>Abby Zambinski</v>
      </c>
      <c r="H9" s="6" t="str">
        <f>Overall!F9</f>
        <v>Rob Filmer</v>
      </c>
    </row>
    <row r="10" spans="1:8" ht="15">
      <c r="A10" s="7">
        <f>Overall!H10</f>
        <v>0.5488310185185185</v>
      </c>
      <c r="B10" s="7">
        <f>Overall!I10</f>
        <v>0.5980787037037038</v>
      </c>
      <c r="C10" s="7">
        <f t="shared" si="0"/>
        <v>0.0492476851851853</v>
      </c>
      <c r="D10" s="7">
        <f>C10/Overall!C10</f>
        <v>0.0492476851851853</v>
      </c>
      <c r="E10" s="6" t="str">
        <f>Overall!B10</f>
        <v>F18</v>
      </c>
      <c r="F10" s="6" t="str">
        <f>Overall!D10</f>
        <v>GBR003</v>
      </c>
      <c r="G10" s="6" t="str">
        <f>Overall!E10</f>
        <v>Grant Forwood</v>
      </c>
      <c r="H10" s="6" t="str">
        <f>Overall!F10</f>
        <v>David Figgis</v>
      </c>
    </row>
    <row r="11" spans="1:8" ht="15">
      <c r="A11" s="7" t="str">
        <f>Overall!H11</f>
        <v>rtd</v>
      </c>
      <c r="B11" s="7">
        <f>Overall!I11</f>
        <v>0</v>
      </c>
      <c r="C11" s="7" t="e">
        <f t="shared" si="0"/>
        <v>#VALUE!</v>
      </c>
      <c r="D11" s="7" t="e">
        <f>C11/Overall!C11</f>
        <v>#VALUE!</v>
      </c>
      <c r="E11" s="6" t="str">
        <f>Overall!B11</f>
        <v>vampire foiler</v>
      </c>
      <c r="F11" s="6" t="str">
        <f>Overall!D11</f>
        <v>GBR1</v>
      </c>
      <c r="G11" s="6" t="str">
        <f>Overall!E11</f>
        <v>Will Sunnucks</v>
      </c>
      <c r="H11" s="6" t="str">
        <f>Overall!F11</f>
        <v>Hugo Sunnucks</v>
      </c>
    </row>
    <row r="12" spans="1:8" ht="15">
      <c r="A12" s="7">
        <f>Overall!H12</f>
        <v>0.5589814814814814</v>
      </c>
      <c r="B12" s="7" t="str">
        <f>Overall!I12</f>
        <v>rtd</v>
      </c>
      <c r="C12" s="7" t="e">
        <f t="shared" si="0"/>
        <v>#VALUE!</v>
      </c>
      <c r="D12" s="7" t="e">
        <f>C12/Overall!C12</f>
        <v>#VALUE!</v>
      </c>
      <c r="E12" s="6" t="str">
        <f>Overall!B12</f>
        <v>Spitfire</v>
      </c>
      <c r="F12" s="6">
        <f>Overall!D12</f>
        <v>74</v>
      </c>
      <c r="G12" s="6" t="str">
        <f>Overall!E12</f>
        <v>Nia Crockford</v>
      </c>
      <c r="H12" s="6" t="str">
        <f>Overall!F12</f>
        <v>Caleb Cooper</v>
      </c>
    </row>
    <row r="13" spans="1:8" ht="15">
      <c r="A13" s="7">
        <f>Overall!H13</f>
        <v>0.5523148148148148</v>
      </c>
      <c r="B13" s="7" t="str">
        <f>Overall!I13</f>
        <v>rtd</v>
      </c>
      <c r="C13" s="7" t="e">
        <f t="shared" si="0"/>
        <v>#VALUE!</v>
      </c>
      <c r="D13" s="7" t="e">
        <f>C13/Overall!C13</f>
        <v>#VALUE!</v>
      </c>
      <c r="E13" s="6" t="str">
        <f>Overall!B13</f>
        <v>F18</v>
      </c>
      <c r="F13" s="6">
        <f>Overall!D13</f>
        <v>2440</v>
      </c>
      <c r="G13" s="6" t="str">
        <f>Overall!E13</f>
        <v>Brett Warburton-Smith</v>
      </c>
      <c r="H13" s="6" t="str">
        <f>Overall!F13</f>
        <v>Jason Lello</v>
      </c>
    </row>
    <row r="14" spans="1:8" ht="15">
      <c r="A14" s="7">
        <f>Overall!H14</f>
        <v>0.5490856481481482</v>
      </c>
      <c r="B14" s="7">
        <f>Overall!I14</f>
        <v>0.6012962962962963</v>
      </c>
      <c r="C14" s="7">
        <f t="shared" si="0"/>
        <v>0.05221064814814813</v>
      </c>
      <c r="D14" s="7">
        <f>C14/Overall!C14</f>
        <v>0.05221064814814813</v>
      </c>
      <c r="E14" s="6" t="str">
        <f>Overall!B14</f>
        <v>f18</v>
      </c>
      <c r="F14" s="6" t="str">
        <f>Overall!D14</f>
        <v>GBR009</v>
      </c>
      <c r="G14" s="6" t="str">
        <f>Overall!E14</f>
        <v>Peter King</v>
      </c>
      <c r="H14" s="6" t="str">
        <f>Overall!F14</f>
        <v>Laurie King</v>
      </c>
    </row>
    <row r="15" spans="1:8" ht="15">
      <c r="A15" s="7">
        <f>Overall!H15</f>
        <v>0.5722337962962963</v>
      </c>
      <c r="B15" s="7" t="str">
        <f>Overall!I15</f>
        <v>rtd</v>
      </c>
      <c r="C15" s="7" t="e">
        <f t="shared" si="0"/>
        <v>#VALUE!</v>
      </c>
      <c r="D15" s="7" t="e">
        <f>C15/Overall!C15</f>
        <v>#VALUE!</v>
      </c>
      <c r="E15" s="6" t="str">
        <f>Overall!B15</f>
        <v>Dart 18</v>
      </c>
      <c r="F15" s="6">
        <f>Overall!D15</f>
        <v>6120</v>
      </c>
      <c r="G15" s="6" t="str">
        <f>Overall!E15</f>
        <v>Richard Jones</v>
      </c>
      <c r="H15" s="6" t="str">
        <f>Overall!F15</f>
        <v>Patricia Baker</v>
      </c>
    </row>
    <row r="16" spans="1:8" ht="15">
      <c r="A16" s="7">
        <f>Overall!H16</f>
        <v>0.5450231481481481</v>
      </c>
      <c r="B16" s="7">
        <f>Overall!I16</f>
        <v>0.5901967592592593</v>
      </c>
      <c r="C16" s="7">
        <f t="shared" si="0"/>
        <v>0.04517361111111118</v>
      </c>
      <c r="D16" s="7">
        <f>C16/Overall!C16</f>
        <v>0.04517361111111118</v>
      </c>
      <c r="E16" s="6" t="str">
        <f>Overall!B16</f>
        <v>F18</v>
      </c>
      <c r="F16" s="6" t="str">
        <f>Overall!D16</f>
        <v>GBR 1828</v>
      </c>
      <c r="G16" s="6" t="str">
        <f>Overall!E16</f>
        <v>Grant Piggott</v>
      </c>
      <c r="H16" s="6" t="str">
        <f>Overall!F16</f>
        <v>Simon Farren</v>
      </c>
    </row>
    <row r="17" spans="1:8" ht="15">
      <c r="A17" s="7">
        <f>Overall!H17</f>
        <v>0.5487268518518519</v>
      </c>
      <c r="B17" s="7">
        <f>Overall!I17</f>
        <v>0.5969907407407408</v>
      </c>
      <c r="C17" s="7">
        <f t="shared" si="0"/>
        <v>0.048263888888888884</v>
      </c>
      <c r="D17" s="7">
        <f>C17/Overall!C17</f>
        <v>0.048263888888888884</v>
      </c>
      <c r="E17" s="6" t="str">
        <f>Overall!B17</f>
        <v>F18</v>
      </c>
      <c r="F17" s="6" t="str">
        <f>Overall!D17</f>
        <v>GBR 29</v>
      </c>
      <c r="G17" s="6" t="str">
        <f>Overall!E17</f>
        <v>Ghislain Melaine</v>
      </c>
      <c r="H17" s="6" t="str">
        <f>Overall!F17</f>
        <v>Greg Crease</v>
      </c>
    </row>
    <row r="18" spans="1:8" ht="15">
      <c r="A18" s="7">
        <f>Overall!H18</f>
        <v>0.5568055555555556</v>
      </c>
      <c r="B18" s="7" t="str">
        <f>Overall!I18</f>
        <v>rtd</v>
      </c>
      <c r="C18" s="7" t="e">
        <f t="shared" si="0"/>
        <v>#VALUE!</v>
      </c>
      <c r="D18" s="7" t="e">
        <f>C18/Overall!C18</f>
        <v>#VALUE!</v>
      </c>
      <c r="E18" s="6" t="str">
        <f>Overall!B18</f>
        <v>a class</v>
      </c>
      <c r="F18" s="6" t="str">
        <f>Overall!D18</f>
        <v>GBR21</v>
      </c>
      <c r="G18" s="6" t="str">
        <f>Overall!E18</f>
        <v>Richard Hargreaves</v>
      </c>
      <c r="H18" s="6">
        <f>Overall!F18</f>
        <v>0</v>
      </c>
    </row>
    <row r="19" spans="1:8" ht="15">
      <c r="A19" s="7">
        <f>Overall!H19</f>
        <v>0.5463657407407407</v>
      </c>
      <c r="B19" s="7">
        <f>Overall!I19</f>
        <v>0.5931712962962963</v>
      </c>
      <c r="C19" s="7">
        <f t="shared" si="0"/>
        <v>0.046805555555555545</v>
      </c>
      <c r="D19" s="7">
        <f>C19/Overall!C19</f>
        <v>0.046805555555555545</v>
      </c>
      <c r="E19" s="6" t="str">
        <f>Overall!B19</f>
        <v>f18</v>
      </c>
      <c r="F19" s="6" t="str">
        <f>Overall!D19</f>
        <v>GBR1577</v>
      </c>
      <c r="G19" s="6" t="str">
        <f>Overall!E19</f>
        <v>Tim Neal</v>
      </c>
      <c r="H19" s="6" t="str">
        <f>Overall!F19</f>
        <v>Bob Fry</v>
      </c>
    </row>
    <row r="20" spans="1:8" ht="15">
      <c r="A20" s="7">
        <f>Overall!H20</f>
        <v>0.5461458333333333</v>
      </c>
      <c r="B20" s="7">
        <f>Overall!I20</f>
        <v>0.5919675925925926</v>
      </c>
      <c r="C20" s="7">
        <f t="shared" si="0"/>
        <v>0.04582175925925924</v>
      </c>
      <c r="D20" s="7">
        <f>C20/Overall!C20</f>
        <v>0.04582175925925924</v>
      </c>
      <c r="E20" s="6" t="str">
        <f>Overall!B20</f>
        <v>f18</v>
      </c>
      <c r="F20" s="6">
        <f>Overall!D20</f>
        <v>1581</v>
      </c>
      <c r="G20" s="6" t="str">
        <f>Overall!E20</f>
        <v>Oliver Northrop</v>
      </c>
      <c r="H20" s="6" t="str">
        <f>Overall!F20</f>
        <v>Josh</v>
      </c>
    </row>
    <row r="21" spans="1:8" ht="15">
      <c r="A21" s="7">
        <f>Overall!H21</f>
        <v>0.5714583333333333</v>
      </c>
      <c r="B21" s="7">
        <f>Overall!I21</f>
        <v>0.6452199074074074</v>
      </c>
      <c r="C21" s="7">
        <f t="shared" si="0"/>
        <v>0.07376157407407413</v>
      </c>
      <c r="D21" s="7">
        <f>C21/Overall!C21</f>
        <v>0.06060934599348737</v>
      </c>
      <c r="E21" s="6" t="str">
        <f>Overall!B21</f>
        <v>Dart 18</v>
      </c>
      <c r="F21" s="6">
        <f>Overall!D21</f>
        <v>7514</v>
      </c>
      <c r="G21" s="6" t="str">
        <f>Overall!E21</f>
        <v>Roy Davies</v>
      </c>
      <c r="H21" s="6" t="str">
        <f>Overall!F21</f>
        <v>Stephen Gauld</v>
      </c>
    </row>
    <row r="22" spans="1:8" ht="15">
      <c r="A22" s="7">
        <f>Overall!H22</f>
        <v>0.5453819444444444</v>
      </c>
      <c r="B22" s="7">
        <f>Overall!I22</f>
        <v>0.5928472222222222</v>
      </c>
      <c r="C22" s="7">
        <f t="shared" si="0"/>
        <v>0.04746527777777776</v>
      </c>
      <c r="D22" s="7">
        <f>C22/Overall!C22</f>
        <v>0.050068858415377386</v>
      </c>
      <c r="E22" s="6" t="str">
        <f>Overall!B22</f>
        <v>Tornado</v>
      </c>
      <c r="F22" s="6">
        <f>Overall!D22</f>
        <v>411</v>
      </c>
      <c r="G22" s="6" t="str">
        <f>Overall!E22</f>
        <v>Pete Wilson</v>
      </c>
      <c r="H22" s="6" t="str">
        <f>Overall!F22</f>
        <v>Stephen Hodges</v>
      </c>
    </row>
    <row r="23" spans="1:8" ht="15">
      <c r="A23" s="7">
        <f>Overall!H23</f>
        <v>0.5658564814814815</v>
      </c>
      <c r="B23" s="7">
        <f>Overall!I23</f>
        <v>0.6385416666666667</v>
      </c>
      <c r="C23" s="7">
        <f t="shared" si="0"/>
        <v>0.07268518518518519</v>
      </c>
      <c r="D23" s="7">
        <f>C23/Overall!C23</f>
        <v>0.05972488511518914</v>
      </c>
      <c r="E23" s="6" t="str">
        <f>Overall!B23</f>
        <v>Dart 18</v>
      </c>
      <c r="F23" s="6">
        <f>Overall!D23</f>
        <v>768</v>
      </c>
      <c r="G23" s="6" t="str">
        <f>Overall!E23</f>
        <v>Robert Govier</v>
      </c>
      <c r="H23" s="6" t="str">
        <f>Overall!F23</f>
        <v>Ruta Nakrosyte</v>
      </c>
    </row>
    <row r="24" spans="1:8" ht="15">
      <c r="A24" s="7">
        <f>Overall!H24</f>
        <v>0.5496064814814815</v>
      </c>
      <c r="B24" s="7">
        <f>Overall!I24</f>
        <v>0.5966666666666667</v>
      </c>
      <c r="C24" s="7">
        <f t="shared" si="0"/>
        <v>0.04706018518518518</v>
      </c>
      <c r="D24" s="7">
        <f>C24/Overall!C24</f>
        <v>0.04706018518518518</v>
      </c>
      <c r="E24" s="6" t="str">
        <f>Overall!B24</f>
        <v>F18</v>
      </c>
      <c r="F24" s="6" t="str">
        <f>Overall!D24</f>
        <v>GBR503</v>
      </c>
      <c r="G24" s="6" t="str">
        <f>Overall!E24</f>
        <v>Matt Young</v>
      </c>
      <c r="H24" s="6" t="str">
        <f>Overall!F24</f>
        <v>Charles Willet</v>
      </c>
    </row>
    <row r="25" spans="1:8" ht="15">
      <c r="A25" s="7" t="str">
        <f>Overall!H25</f>
        <v>rtd</v>
      </c>
      <c r="B25" s="7">
        <f>Overall!I25</f>
        <v>0</v>
      </c>
      <c r="C25" s="7" t="e">
        <f t="shared" si="0"/>
        <v>#VALUE!</v>
      </c>
      <c r="D25" s="7" t="e">
        <f>C25/Overall!C25</f>
        <v>#VALUE!</v>
      </c>
      <c r="E25" s="6" t="str">
        <f>Overall!B25</f>
        <v>a class</v>
      </c>
      <c r="F25" s="6" t="str">
        <f>Overall!D25</f>
        <v>NED1007</v>
      </c>
      <c r="G25" s="6" t="str">
        <f>Overall!E25</f>
        <v>Chris Field</v>
      </c>
      <c r="H25" s="6">
        <f>Overall!F25</f>
        <v>0</v>
      </c>
    </row>
    <row r="26" spans="1:8" ht="15">
      <c r="A26" s="7">
        <f>Overall!H26</f>
        <v>0.5491550925925927</v>
      </c>
      <c r="B26" s="7">
        <f>Overall!I26</f>
        <v>0.6012731481481481</v>
      </c>
      <c r="C26" s="7">
        <f t="shared" si="0"/>
        <v>0.05211805555555549</v>
      </c>
      <c r="D26" s="7">
        <f>C26/Overall!C26</f>
        <v>0.050355609232420766</v>
      </c>
      <c r="E26" s="6" t="str">
        <f>Overall!B26</f>
        <v>AHPC Viper</v>
      </c>
      <c r="F26" s="6">
        <f>Overall!D26</f>
        <v>239</v>
      </c>
      <c r="G26" s="6" t="str">
        <f>Overall!E26</f>
        <v>Nick Barnes</v>
      </c>
      <c r="H26" s="6" t="str">
        <f>Overall!F26</f>
        <v>Neil Baldry</v>
      </c>
    </row>
    <row r="27" spans="1:8" ht="15">
      <c r="A27" s="7">
        <f>Overall!H27</f>
        <v>0.5466898148148148</v>
      </c>
      <c r="B27" s="7">
        <f>Overall!I27</f>
        <v>0.5947337962962963</v>
      </c>
      <c r="C27" s="7">
        <f t="shared" si="0"/>
        <v>0.04804398148148148</v>
      </c>
      <c r="D27" s="7">
        <f>C27/Overall!C27</f>
        <v>0.050679305360212534</v>
      </c>
      <c r="E27" s="6" t="str">
        <f>Overall!B27</f>
        <v>Tornado</v>
      </c>
      <c r="F27" s="6">
        <f>Overall!D27</f>
        <v>6</v>
      </c>
      <c r="G27" s="6" t="str">
        <f>Overall!E27</f>
        <v>Paul Mines</v>
      </c>
      <c r="H27" s="6" t="str">
        <f>Overall!F27</f>
        <v>Stu Smith</v>
      </c>
    </row>
    <row r="28" spans="1:8" ht="15">
      <c r="A28" s="7">
        <f>Overall!H28</f>
        <v>0.5543981481481481</v>
      </c>
      <c r="B28" s="7">
        <f>Overall!I28</f>
        <v>0.6091203703703704</v>
      </c>
      <c r="C28" s="7">
        <f t="shared" si="0"/>
        <v>0.05472222222222223</v>
      </c>
      <c r="D28" s="7">
        <f>C28/Overall!C28</f>
        <v>0.05231570002124496</v>
      </c>
      <c r="E28" s="6" t="str">
        <f>Overall!B28</f>
        <v>Spitfire</v>
      </c>
      <c r="F28" s="6">
        <f>Overall!D28</f>
        <v>106</v>
      </c>
      <c r="G28" s="6" t="str">
        <f>Overall!E28</f>
        <v>Eddie Bridle</v>
      </c>
      <c r="H28" s="6" t="str">
        <f>Overall!F28</f>
        <v>James King</v>
      </c>
    </row>
    <row r="29" spans="1:8" ht="15">
      <c r="A29" s="7">
        <f>Overall!H29</f>
        <v>0.5667708333333333</v>
      </c>
      <c r="B29" s="7">
        <f>Overall!I29</f>
        <v>0.6427430555555556</v>
      </c>
      <c r="C29" s="7">
        <f t="shared" si="0"/>
        <v>0.07597222222222222</v>
      </c>
      <c r="D29" s="7">
        <f>C29/Overall!C29</f>
        <v>0.062425819410207244</v>
      </c>
      <c r="E29" s="6" t="str">
        <f>Overall!B29</f>
        <v>Dart 18</v>
      </c>
      <c r="F29" s="6">
        <f>Overall!D29</f>
        <v>7113</v>
      </c>
      <c r="G29" s="6" t="str">
        <f>Overall!E29</f>
        <v>Matthew Cooper</v>
      </c>
      <c r="H29" s="6">
        <f>Overall!F29</f>
        <v>0</v>
      </c>
    </row>
    <row r="30" spans="1:8" ht="15">
      <c r="A30" s="7">
        <f>Overall!H30</f>
        <v>0</v>
      </c>
      <c r="B30" s="7">
        <f>Overall!I30</f>
        <v>0</v>
      </c>
      <c r="C30" s="7">
        <f t="shared" si="0"/>
        <v>0</v>
      </c>
      <c r="D30" s="7" t="e">
        <f>C30/Overall!C30</f>
        <v>#N/A</v>
      </c>
      <c r="E30" s="6">
        <f>Overall!B30</f>
        <v>0</v>
      </c>
      <c r="F30" s="6">
        <f>Overall!D30</f>
        <v>0</v>
      </c>
      <c r="G30" s="6">
        <f>Overall!E30</f>
        <v>0</v>
      </c>
      <c r="H30" s="6">
        <f>Overall!F30</f>
        <v>0</v>
      </c>
    </row>
    <row r="31" spans="1:8" ht="15">
      <c r="A31" s="7">
        <f>Overall!H31</f>
        <v>0</v>
      </c>
      <c r="B31" s="7">
        <f>Overall!I31</f>
        <v>0</v>
      </c>
      <c r="C31" s="7">
        <f t="shared" si="0"/>
        <v>0</v>
      </c>
      <c r="D31" s="7" t="e">
        <f>C31/Overall!C31</f>
        <v>#N/A</v>
      </c>
      <c r="E31" s="6">
        <f>Overall!B31</f>
        <v>0</v>
      </c>
      <c r="F31" s="6">
        <f>Overall!D31</f>
        <v>0</v>
      </c>
      <c r="G31" s="6">
        <f>Overall!E31</f>
        <v>0</v>
      </c>
      <c r="H31" s="6">
        <f>Overall!F31</f>
        <v>0</v>
      </c>
    </row>
    <row r="32" spans="1:8" ht="15">
      <c r="A32" s="7">
        <f>Overall!H32</f>
        <v>0</v>
      </c>
      <c r="B32" s="7">
        <f>Overall!I32</f>
        <v>0</v>
      </c>
      <c r="C32" s="7">
        <f t="shared" si="0"/>
        <v>0</v>
      </c>
      <c r="D32" s="7" t="e">
        <f>C32/Overall!C32</f>
        <v>#N/A</v>
      </c>
      <c r="E32" s="6">
        <f>Overall!B32</f>
        <v>0</v>
      </c>
      <c r="F32" s="6">
        <f>Overall!D32</f>
        <v>0</v>
      </c>
      <c r="G32" s="6">
        <f>Overall!E32</f>
        <v>0</v>
      </c>
      <c r="H32" s="6">
        <f>Overall!F32</f>
        <v>0</v>
      </c>
    </row>
    <row r="33" spans="1:8" ht="15">
      <c r="A33" s="7">
        <f>Overall!H33</f>
        <v>0</v>
      </c>
      <c r="B33" s="7">
        <f>Overall!I33</f>
        <v>0</v>
      </c>
      <c r="C33" s="7">
        <f aca="true" t="shared" si="1" ref="C33:C51">B33-A33</f>
        <v>0</v>
      </c>
      <c r="D33" s="7" t="e">
        <f>C33/Overall!C33</f>
        <v>#N/A</v>
      </c>
      <c r="E33" s="6">
        <f>Overall!B33</f>
        <v>0</v>
      </c>
      <c r="F33" s="6">
        <f>Overall!D33</f>
        <v>0</v>
      </c>
      <c r="G33" s="6">
        <f>Overall!E33</f>
        <v>0</v>
      </c>
      <c r="H33" s="6">
        <f>Overall!F33</f>
        <v>0</v>
      </c>
    </row>
    <row r="34" spans="1:8" ht="15">
      <c r="A34" s="7">
        <f>Overall!H34</f>
        <v>0</v>
      </c>
      <c r="B34" s="7">
        <f>Overall!I34</f>
        <v>0</v>
      </c>
      <c r="C34" s="7">
        <f t="shared" si="1"/>
        <v>0</v>
      </c>
      <c r="D34" s="7" t="e">
        <f>C34/Overall!C34</f>
        <v>#N/A</v>
      </c>
      <c r="E34" s="6">
        <f>Overall!B34</f>
        <v>0</v>
      </c>
      <c r="F34" s="6">
        <f>Overall!D34</f>
        <v>0</v>
      </c>
      <c r="G34" s="6">
        <f>Overall!E34</f>
        <v>0</v>
      </c>
      <c r="H34" s="6">
        <f>Overall!F34</f>
        <v>0</v>
      </c>
    </row>
    <row r="35" spans="1:8" ht="15">
      <c r="A35" s="7">
        <f>Overall!H35</f>
        <v>0</v>
      </c>
      <c r="B35" s="7">
        <f>Overall!I35</f>
        <v>0</v>
      </c>
      <c r="C35" s="7">
        <f t="shared" si="1"/>
        <v>0</v>
      </c>
      <c r="D35" s="7" t="e">
        <f>C35/Overall!C35</f>
        <v>#N/A</v>
      </c>
      <c r="E35" s="6">
        <f>Overall!B35</f>
        <v>0</v>
      </c>
      <c r="F35" s="6">
        <f>Overall!D35</f>
        <v>0</v>
      </c>
      <c r="G35" s="6">
        <f>Overall!E35</f>
        <v>0</v>
      </c>
      <c r="H35" s="6">
        <f>Overall!F35</f>
        <v>0</v>
      </c>
    </row>
    <row r="36" spans="1:8" ht="15">
      <c r="A36" s="7">
        <f>Overall!H36</f>
        <v>0</v>
      </c>
      <c r="B36" s="7">
        <f>Overall!I36</f>
        <v>0</v>
      </c>
      <c r="C36" s="7">
        <f t="shared" si="1"/>
        <v>0</v>
      </c>
      <c r="D36" s="7" t="e">
        <f>C36/Overall!C36</f>
        <v>#N/A</v>
      </c>
      <c r="E36" s="6">
        <f>Overall!B36</f>
        <v>0</v>
      </c>
      <c r="F36" s="6">
        <f>Overall!D36</f>
        <v>0</v>
      </c>
      <c r="G36" s="6">
        <f>Overall!E36</f>
        <v>0</v>
      </c>
      <c r="H36" s="6">
        <f>Overall!F36</f>
        <v>0</v>
      </c>
    </row>
    <row r="37" spans="1:8" ht="15">
      <c r="A37" s="7">
        <f>Overall!H37</f>
        <v>0</v>
      </c>
      <c r="B37" s="7">
        <f>Overall!I37</f>
        <v>0</v>
      </c>
      <c r="C37" s="7">
        <f t="shared" si="1"/>
        <v>0</v>
      </c>
      <c r="D37" s="7" t="e">
        <f>C37/Overall!C37</f>
        <v>#N/A</v>
      </c>
      <c r="E37" s="6">
        <f>Overall!B37</f>
        <v>0</v>
      </c>
      <c r="F37" s="6">
        <f>Overall!D37</f>
        <v>0</v>
      </c>
      <c r="G37" s="6">
        <f>Overall!E37</f>
        <v>0</v>
      </c>
      <c r="H37" s="6">
        <f>Overall!F37</f>
        <v>0</v>
      </c>
    </row>
    <row r="38" spans="1:8" ht="15">
      <c r="A38" s="7">
        <f>Overall!H38</f>
        <v>0</v>
      </c>
      <c r="B38" s="7">
        <f>Overall!I38</f>
        <v>0</v>
      </c>
      <c r="C38" s="7">
        <f t="shared" si="1"/>
        <v>0</v>
      </c>
      <c r="D38" s="7" t="e">
        <f>C38/Overall!C38</f>
        <v>#N/A</v>
      </c>
      <c r="E38" s="6">
        <f>Overall!B38</f>
        <v>0</v>
      </c>
      <c r="F38" s="6">
        <f>Overall!D38</f>
        <v>0</v>
      </c>
      <c r="G38" s="6">
        <f>Overall!E38</f>
        <v>0</v>
      </c>
      <c r="H38" s="6">
        <f>Overall!F38</f>
        <v>0</v>
      </c>
    </row>
    <row r="39" spans="1:8" ht="15">
      <c r="A39" s="7">
        <f>Overall!H39</f>
        <v>0</v>
      </c>
      <c r="B39" s="7">
        <f>Overall!I39</f>
        <v>0</v>
      </c>
      <c r="C39" s="7">
        <f t="shared" si="1"/>
        <v>0</v>
      </c>
      <c r="D39" s="7" t="e">
        <f>C39/Overall!C39</f>
        <v>#N/A</v>
      </c>
      <c r="E39" s="6">
        <f>Overall!B39</f>
        <v>0</v>
      </c>
      <c r="F39" s="6">
        <f>Overall!D39</f>
        <v>0</v>
      </c>
      <c r="G39" s="6">
        <f>Overall!E39</f>
        <v>0</v>
      </c>
      <c r="H39" s="6">
        <f>Overall!F39</f>
        <v>0</v>
      </c>
    </row>
    <row r="40" spans="1:8" ht="15">
      <c r="A40" s="7">
        <f>Overall!H40</f>
        <v>0</v>
      </c>
      <c r="B40" s="7">
        <f>Overall!I40</f>
        <v>0</v>
      </c>
      <c r="C40" s="7">
        <f t="shared" si="1"/>
        <v>0</v>
      </c>
      <c r="D40" s="7" t="e">
        <f>C40/Overall!C40</f>
        <v>#N/A</v>
      </c>
      <c r="E40" s="6">
        <f>Overall!B40</f>
        <v>0</v>
      </c>
      <c r="F40" s="6">
        <f>Overall!D40</f>
        <v>0</v>
      </c>
      <c r="G40" s="6">
        <f>Overall!E40</f>
        <v>0</v>
      </c>
      <c r="H40" s="6">
        <f>Overall!F40</f>
        <v>0</v>
      </c>
    </row>
    <row r="41" spans="1:8" ht="15">
      <c r="A41" s="7">
        <f>Overall!H41</f>
        <v>0</v>
      </c>
      <c r="B41" s="7">
        <f>Overall!I41</f>
        <v>0</v>
      </c>
      <c r="C41" s="7">
        <f t="shared" si="1"/>
        <v>0</v>
      </c>
      <c r="D41" s="7" t="e">
        <f>C41/Overall!C41</f>
        <v>#N/A</v>
      </c>
      <c r="E41" s="6">
        <f>Overall!B41</f>
        <v>0</v>
      </c>
      <c r="F41" s="6">
        <f>Overall!D41</f>
        <v>0</v>
      </c>
      <c r="G41" s="6">
        <f>Overall!E41</f>
        <v>0</v>
      </c>
      <c r="H41" s="6">
        <f>Overall!F41</f>
        <v>0</v>
      </c>
    </row>
    <row r="42" spans="1:8" ht="15">
      <c r="A42" s="7">
        <f>Overall!H42</f>
        <v>0</v>
      </c>
      <c r="B42" s="7">
        <f>Overall!I42</f>
        <v>0</v>
      </c>
      <c r="C42" s="7">
        <f t="shared" si="1"/>
        <v>0</v>
      </c>
      <c r="D42" s="7" t="e">
        <f>C42/Overall!C42</f>
        <v>#N/A</v>
      </c>
      <c r="E42" s="6">
        <f>Overall!B42</f>
        <v>0</v>
      </c>
      <c r="F42" s="6">
        <f>Overall!D42</f>
        <v>0</v>
      </c>
      <c r="G42" s="6">
        <f>Overall!E42</f>
        <v>0</v>
      </c>
      <c r="H42" s="6">
        <f>Overall!F42</f>
        <v>0</v>
      </c>
    </row>
    <row r="43" spans="1:8" ht="15">
      <c r="A43" s="7">
        <f>Overall!H43</f>
        <v>0</v>
      </c>
      <c r="B43" s="7">
        <f>Overall!I43</f>
        <v>0</v>
      </c>
      <c r="C43" s="7">
        <f t="shared" si="1"/>
        <v>0</v>
      </c>
      <c r="D43" s="7" t="e">
        <f>C43/Overall!C43</f>
        <v>#N/A</v>
      </c>
      <c r="E43" s="6">
        <f>Overall!B43</f>
        <v>0</v>
      </c>
      <c r="F43" s="6">
        <f>Overall!D43</f>
        <v>0</v>
      </c>
      <c r="G43" s="6">
        <f>Overall!E43</f>
        <v>0</v>
      </c>
      <c r="H43" s="6">
        <f>Overall!F43</f>
        <v>0</v>
      </c>
    </row>
    <row r="44" spans="1:8" ht="15">
      <c r="A44" s="7">
        <f>Overall!H44</f>
        <v>0</v>
      </c>
      <c r="B44" s="7">
        <f>Overall!I44</f>
        <v>0</v>
      </c>
      <c r="C44" s="7">
        <f t="shared" si="1"/>
        <v>0</v>
      </c>
      <c r="D44" s="7" t="e">
        <f>C44/Overall!C44</f>
        <v>#N/A</v>
      </c>
      <c r="E44" s="6">
        <f>Overall!B44</f>
        <v>0</v>
      </c>
      <c r="F44" s="6">
        <f>Overall!D44</f>
        <v>0</v>
      </c>
      <c r="G44" s="6">
        <f>Overall!E44</f>
        <v>0</v>
      </c>
      <c r="H44" s="6">
        <f>Overall!F44</f>
        <v>0</v>
      </c>
    </row>
    <row r="45" spans="1:8" ht="15">
      <c r="A45" s="7">
        <f>Overall!H45</f>
        <v>0</v>
      </c>
      <c r="B45" s="7">
        <f>Overall!I45</f>
        <v>0</v>
      </c>
      <c r="C45" s="7">
        <f t="shared" si="1"/>
        <v>0</v>
      </c>
      <c r="D45" s="7" t="e">
        <f>C45/Overall!C45</f>
        <v>#N/A</v>
      </c>
      <c r="E45" s="6">
        <f>Overall!B45</f>
        <v>0</v>
      </c>
      <c r="F45" s="6">
        <f>Overall!D45</f>
        <v>0</v>
      </c>
      <c r="G45" s="6">
        <f>Overall!E45</f>
        <v>0</v>
      </c>
      <c r="H45" s="6">
        <f>Overall!F45</f>
        <v>0</v>
      </c>
    </row>
    <row r="46" spans="1:8" ht="15">
      <c r="A46" s="7">
        <f>Overall!H46</f>
        <v>0</v>
      </c>
      <c r="B46" s="7">
        <f>Overall!I46</f>
        <v>0</v>
      </c>
      <c r="C46" s="7">
        <f t="shared" si="1"/>
        <v>0</v>
      </c>
      <c r="D46" s="7" t="e">
        <f>C46/Overall!C46</f>
        <v>#N/A</v>
      </c>
      <c r="E46" s="6">
        <f>Overall!B46</f>
        <v>0</v>
      </c>
      <c r="F46" s="6">
        <f>Overall!D46</f>
        <v>0</v>
      </c>
      <c r="G46" s="6">
        <f>Overall!E46</f>
        <v>0</v>
      </c>
      <c r="H46" s="6">
        <f>Overall!F46</f>
        <v>0</v>
      </c>
    </row>
    <row r="47" spans="1:8" ht="15">
      <c r="A47" s="7">
        <f>Overall!H47</f>
        <v>0</v>
      </c>
      <c r="B47" s="7">
        <f>Overall!I47</f>
        <v>0</v>
      </c>
      <c r="C47" s="7">
        <f t="shared" si="1"/>
        <v>0</v>
      </c>
      <c r="D47" s="7" t="e">
        <f>C47/Overall!C47</f>
        <v>#N/A</v>
      </c>
      <c r="E47" s="6">
        <f>Overall!B47</f>
        <v>0</v>
      </c>
      <c r="F47" s="6">
        <f>Overall!D47</f>
        <v>0</v>
      </c>
      <c r="G47" s="6">
        <f>Overall!E47</f>
        <v>0</v>
      </c>
      <c r="H47" s="6">
        <f>Overall!F47</f>
        <v>0</v>
      </c>
    </row>
    <row r="48" spans="1:8" ht="15">
      <c r="A48" s="7">
        <f>Overall!H48</f>
        <v>0</v>
      </c>
      <c r="B48" s="7">
        <f>Overall!I48</f>
        <v>0</v>
      </c>
      <c r="C48" s="7">
        <f t="shared" si="1"/>
        <v>0</v>
      </c>
      <c r="D48" s="7" t="e">
        <f>C48/Overall!C48</f>
        <v>#N/A</v>
      </c>
      <c r="E48" s="6">
        <f>Overall!B48</f>
        <v>0</v>
      </c>
      <c r="F48" s="6">
        <f>Overall!D48</f>
        <v>0</v>
      </c>
      <c r="G48" s="6">
        <f>Overall!E48</f>
        <v>0</v>
      </c>
      <c r="H48" s="6">
        <f>Overall!F48</f>
        <v>0</v>
      </c>
    </row>
    <row r="49" spans="1:8" ht="15">
      <c r="A49" s="7">
        <f>Overall!H49</f>
        <v>0</v>
      </c>
      <c r="B49" s="7">
        <f>Overall!I49</f>
        <v>0</v>
      </c>
      <c r="C49" s="7">
        <f t="shared" si="1"/>
        <v>0</v>
      </c>
      <c r="D49" s="7" t="e">
        <f>C49/Overall!C49</f>
        <v>#N/A</v>
      </c>
      <c r="E49" s="6">
        <f>Overall!B49</f>
        <v>0</v>
      </c>
      <c r="F49" s="6">
        <f>Overall!D49</f>
        <v>0</v>
      </c>
      <c r="G49" s="6">
        <f>Overall!E49</f>
        <v>0</v>
      </c>
      <c r="H49" s="6">
        <f>Overall!F49</f>
        <v>0</v>
      </c>
    </row>
    <row r="50" spans="1:8" ht="15">
      <c r="A50" s="7">
        <f>Overall!H50</f>
        <v>0</v>
      </c>
      <c r="B50" s="7">
        <f>Overall!I50</f>
        <v>0</v>
      </c>
      <c r="C50" s="7">
        <f t="shared" si="1"/>
        <v>0</v>
      </c>
      <c r="D50" s="7" t="e">
        <f>C50/Overall!C50</f>
        <v>#N/A</v>
      </c>
      <c r="E50" s="6">
        <f>Overall!B50</f>
        <v>0</v>
      </c>
      <c r="F50" s="6">
        <f>Overall!D50</f>
        <v>0</v>
      </c>
      <c r="G50" s="6">
        <f>Overall!E50</f>
        <v>0</v>
      </c>
      <c r="H50" s="6">
        <f>Overall!F50</f>
        <v>0</v>
      </c>
    </row>
    <row r="51" spans="1:8" ht="15">
      <c r="A51" s="7">
        <f>Overall!H51</f>
        <v>0</v>
      </c>
      <c r="B51" s="7">
        <f>Overall!I51</f>
        <v>0</v>
      </c>
      <c r="C51" s="7">
        <f t="shared" si="1"/>
        <v>0</v>
      </c>
      <c r="D51" s="7" t="e">
        <f>C51/Overall!C51</f>
        <v>#N/A</v>
      </c>
      <c r="E51" s="6">
        <f>Overall!B51</f>
        <v>0</v>
      </c>
      <c r="F51" s="6">
        <f>Overall!D51</f>
        <v>0</v>
      </c>
      <c r="G51" s="6">
        <f>Overall!E51</f>
        <v>0</v>
      </c>
      <c r="H51" s="6">
        <f>Overall!F51</f>
        <v>0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1"/>
  <sheetViews>
    <sheetView zoomScalePageLayoutView="0" workbookViewId="0" topLeftCell="A6">
      <selection activeCell="A27" sqref="A27:IV29"/>
    </sheetView>
  </sheetViews>
  <sheetFormatPr defaultColWidth="9.140625" defaultRowHeight="15"/>
  <cols>
    <col min="10" max="10" width="13.140625" style="0" bestFit="1" customWidth="1"/>
  </cols>
  <sheetData>
    <row r="3" spans="1:11" ht="15">
      <c r="A3" s="8" t="s">
        <v>257</v>
      </c>
      <c r="B3" s="8"/>
      <c r="C3" s="8"/>
      <c r="D3" s="8"/>
      <c r="K3" t="s">
        <v>258</v>
      </c>
    </row>
    <row r="4" spans="1:10" ht="15">
      <c r="A4" s="8" t="s">
        <v>4</v>
      </c>
      <c r="B4" s="8" t="s">
        <v>11</v>
      </c>
      <c r="C4" s="8" t="s">
        <v>12</v>
      </c>
      <c r="D4" s="8" t="s">
        <v>13</v>
      </c>
      <c r="E4" s="8" t="str">
        <f>Overall!A4</f>
        <v>type</v>
      </c>
      <c r="F4" s="8" t="str">
        <f>Overall!B4</f>
        <v>Class</v>
      </c>
      <c r="G4" s="8" t="str">
        <f>Overall!D4</f>
        <v>Sail number</v>
      </c>
      <c r="H4" s="8" t="str">
        <f>Overall!E4</f>
        <v>Helm</v>
      </c>
      <c r="I4" s="8" t="str">
        <f>Overall!F4</f>
        <v>Crew</v>
      </c>
      <c r="J4" t="s">
        <v>259</v>
      </c>
    </row>
    <row r="5" spans="1:10" ht="15">
      <c r="A5" s="9">
        <f>Overall!G5</f>
        <v>0.5</v>
      </c>
      <c r="B5" s="9" t="str">
        <f>Overall!I5</f>
        <v>rtd</v>
      </c>
      <c r="C5" s="9" t="e">
        <f aca="true" t="shared" si="0" ref="C5:C32">B5-A5</f>
        <v>#VALUE!</v>
      </c>
      <c r="D5" s="9" t="e">
        <f>C5/Overall!C5</f>
        <v>#VALUE!</v>
      </c>
      <c r="E5" s="8" t="str">
        <f>Overall!A5</f>
        <v>full</v>
      </c>
      <c r="F5" s="8" t="str">
        <f>Overall!B5</f>
        <v>f18</v>
      </c>
      <c r="G5" s="8">
        <f>Overall!D5</f>
        <v>957</v>
      </c>
      <c r="H5" s="8" t="str">
        <f>Overall!E5</f>
        <v>Richard Ledger</v>
      </c>
      <c r="I5" s="8" t="str">
        <f>Overall!F5</f>
        <v>Tom Bruton</v>
      </c>
      <c r="J5" s="9" t="b">
        <f>IF(OR(E5="short"),D5)</f>
        <v>0</v>
      </c>
    </row>
    <row r="6" spans="1:10" ht="15">
      <c r="A6" s="9">
        <f>Overall!G6</f>
        <v>0.5</v>
      </c>
      <c r="B6" s="9" t="str">
        <f>Overall!I6</f>
        <v>rtd</v>
      </c>
      <c r="C6" s="9" t="e">
        <f t="shared" si="0"/>
        <v>#VALUE!</v>
      </c>
      <c r="D6" s="9" t="e">
        <f>C6/Overall!C6</f>
        <v>#VALUE!</v>
      </c>
      <c r="E6" s="8" t="str">
        <f>Overall!A6</f>
        <v>short</v>
      </c>
      <c r="F6" s="8" t="str">
        <f>Overall!B6</f>
        <v>Tornado</v>
      </c>
      <c r="G6" s="8">
        <f>Overall!D6</f>
        <v>4</v>
      </c>
      <c r="H6" s="8" t="str">
        <f>Overall!E6</f>
        <v>Geoff Mylcrist</v>
      </c>
      <c r="I6" s="8" t="str">
        <f>Overall!F6</f>
        <v>Kevin Stone</v>
      </c>
      <c r="J6" s="9" t="e">
        <f aca="true" t="shared" si="1" ref="J6:J51">IF(OR(E6="short"),D6)</f>
        <v>#VALUE!</v>
      </c>
    </row>
    <row r="7" spans="1:10" ht="15">
      <c r="A7" s="9">
        <f>Overall!G7</f>
        <v>0.5</v>
      </c>
      <c r="B7" s="9" t="str">
        <f>Overall!I7</f>
        <v>rtd</v>
      </c>
      <c r="C7" s="9" t="e">
        <f t="shared" si="0"/>
        <v>#VALUE!</v>
      </c>
      <c r="D7" s="9" t="e">
        <f>C7/Overall!C7</f>
        <v>#VALUE!</v>
      </c>
      <c r="E7" s="8" t="str">
        <f>Overall!A7</f>
        <v>full</v>
      </c>
      <c r="F7" s="8" t="str">
        <f>Overall!B7</f>
        <v>Hurricane 5.9</v>
      </c>
      <c r="G7" s="8">
        <f>Overall!D7</f>
        <v>361</v>
      </c>
      <c r="H7" s="8" t="str">
        <f>Overall!E7</f>
        <v>Steven Pimblett</v>
      </c>
      <c r="I7" s="8" t="str">
        <f>Overall!F7</f>
        <v>Francesca Delacey</v>
      </c>
      <c r="J7" s="9" t="b">
        <f t="shared" si="1"/>
        <v>0</v>
      </c>
    </row>
    <row r="8" spans="1:10" ht="15">
      <c r="A8" s="9">
        <f>Overall!G8</f>
        <v>0.5</v>
      </c>
      <c r="B8" s="9">
        <f>Overall!I8</f>
        <v>0.649074074074074</v>
      </c>
      <c r="C8" s="9">
        <f t="shared" si="0"/>
        <v>0.14907407407407403</v>
      </c>
      <c r="D8" s="9">
        <f>C8/Overall!C8</f>
        <v>0.14063591893780567</v>
      </c>
      <c r="E8" s="8" t="str">
        <f>Overall!A8</f>
        <v>full</v>
      </c>
      <c r="F8" s="8" t="str">
        <f>Overall!B8</f>
        <v>Hurricane 5.9</v>
      </c>
      <c r="G8" s="8" t="str">
        <f>Overall!E8</f>
        <v>Peter Smerwin</v>
      </c>
      <c r="H8" s="8" t="e">
        <f>Overall!#REF!</f>
        <v>#REF!</v>
      </c>
      <c r="I8" s="8" t="str">
        <f>Overall!F8</f>
        <v>Paul Whyte</v>
      </c>
      <c r="J8" s="9" t="b">
        <f t="shared" si="1"/>
        <v>0</v>
      </c>
    </row>
    <row r="9" spans="1:10" ht="15">
      <c r="A9" s="9">
        <f>Overall!G9</f>
        <v>0.5</v>
      </c>
      <c r="B9" s="9">
        <f>Overall!I9</f>
        <v>0.6019907407407408</v>
      </c>
      <c r="C9" s="9">
        <f t="shared" si="0"/>
        <v>0.10199074074074077</v>
      </c>
      <c r="D9" s="9">
        <f>C9/Overall!C9</f>
        <v>0.10199074074074077</v>
      </c>
      <c r="E9" s="8" t="str">
        <f>Overall!A9</f>
        <v>full</v>
      </c>
      <c r="F9" s="8" t="str">
        <f>Overall!B9</f>
        <v>F18</v>
      </c>
      <c r="G9" s="8" t="str">
        <f>Overall!D9</f>
        <v>GBR1</v>
      </c>
      <c r="H9" s="8" t="str">
        <f>Overall!E9</f>
        <v>Abby Zambinski</v>
      </c>
      <c r="I9" s="8" t="str">
        <f>Overall!F9</f>
        <v>Rob Filmer</v>
      </c>
      <c r="J9" s="9" t="b">
        <f t="shared" si="1"/>
        <v>0</v>
      </c>
    </row>
    <row r="10" spans="1:10" ht="15">
      <c r="A10" s="9">
        <f>Overall!G10</f>
        <v>0.5</v>
      </c>
      <c r="B10" s="9">
        <f>Overall!I10</f>
        <v>0.5980787037037038</v>
      </c>
      <c r="C10" s="9">
        <f t="shared" si="0"/>
        <v>0.09807870370370375</v>
      </c>
      <c r="D10" s="9">
        <f>C10/Overall!C10</f>
        <v>0.09807870370370375</v>
      </c>
      <c r="E10" s="8" t="str">
        <f>Overall!A10</f>
        <v>Full</v>
      </c>
      <c r="F10" s="8" t="str">
        <f>Overall!B10</f>
        <v>F18</v>
      </c>
      <c r="G10" s="8" t="str">
        <f>Overall!D10</f>
        <v>GBR003</v>
      </c>
      <c r="H10" s="8" t="str">
        <f>Overall!E10</f>
        <v>Grant Forwood</v>
      </c>
      <c r="I10" s="8" t="str">
        <f>Overall!F10</f>
        <v>David Figgis</v>
      </c>
      <c r="J10" s="9" t="b">
        <f t="shared" si="1"/>
        <v>0</v>
      </c>
    </row>
    <row r="11" spans="1:10" ht="15">
      <c r="A11" s="9">
        <f>Overall!G11</f>
        <v>0.5</v>
      </c>
      <c r="B11" s="9">
        <f>Overall!I11</f>
        <v>0</v>
      </c>
      <c r="C11" s="9">
        <f t="shared" si="0"/>
        <v>-0.5</v>
      </c>
      <c r="D11" s="9">
        <f>C11/Overall!C11</f>
        <v>-0.6127450980392157</v>
      </c>
      <c r="E11" s="8" t="str">
        <f>Overall!A11</f>
        <v>full</v>
      </c>
      <c r="F11" s="8" t="str">
        <f>Overall!B11</f>
        <v>vampire foiler</v>
      </c>
      <c r="G11" s="8" t="str">
        <f>Overall!D11</f>
        <v>GBR1</v>
      </c>
      <c r="H11" s="8" t="str">
        <f>Overall!E11</f>
        <v>Will Sunnucks</v>
      </c>
      <c r="I11" s="8" t="str">
        <f>Overall!F11</f>
        <v>Hugo Sunnucks</v>
      </c>
      <c r="J11" s="9" t="b">
        <f t="shared" si="1"/>
        <v>0</v>
      </c>
    </row>
    <row r="12" spans="1:10" ht="15">
      <c r="A12" s="9">
        <f>Overall!G12</f>
        <v>0.5</v>
      </c>
      <c r="B12" s="9" t="str">
        <f>Overall!I12</f>
        <v>rtd</v>
      </c>
      <c r="C12" s="9" t="e">
        <f t="shared" si="0"/>
        <v>#VALUE!</v>
      </c>
      <c r="D12" s="9" t="e">
        <f>C12/Overall!C12</f>
        <v>#VALUE!</v>
      </c>
      <c r="E12" s="8" t="str">
        <f>Overall!A12</f>
        <v>full</v>
      </c>
      <c r="F12" s="8" t="str">
        <f>Overall!B12</f>
        <v>Spitfire</v>
      </c>
      <c r="G12" s="8">
        <f>Overall!D12</f>
        <v>74</v>
      </c>
      <c r="H12" s="8" t="str">
        <f>Overall!E12</f>
        <v>Nia Crockford</v>
      </c>
      <c r="I12" s="8" t="str">
        <f>Overall!F12</f>
        <v>Caleb Cooper</v>
      </c>
      <c r="J12" s="9" t="b">
        <f t="shared" si="1"/>
        <v>0</v>
      </c>
    </row>
    <row r="13" spans="1:10" ht="15">
      <c r="A13" s="9">
        <f>Overall!G13</f>
        <v>0.5</v>
      </c>
      <c r="B13" s="9" t="str">
        <f>Overall!I13</f>
        <v>rtd</v>
      </c>
      <c r="C13" s="9" t="e">
        <f t="shared" si="0"/>
        <v>#VALUE!</v>
      </c>
      <c r="D13" s="9" t="e">
        <f>C13/Overall!C13</f>
        <v>#VALUE!</v>
      </c>
      <c r="E13" s="8" t="str">
        <f>Overall!A13</f>
        <v>full</v>
      </c>
      <c r="F13" s="8" t="str">
        <f>Overall!B13</f>
        <v>F18</v>
      </c>
      <c r="G13" s="8">
        <f>Overall!D13</f>
        <v>2440</v>
      </c>
      <c r="H13" s="8" t="str">
        <f>Overall!E13</f>
        <v>Brett Warburton-Smith</v>
      </c>
      <c r="I13" s="8" t="str">
        <f>Overall!F13</f>
        <v>Jason Lello</v>
      </c>
      <c r="J13" s="9" t="b">
        <f t="shared" si="1"/>
        <v>0</v>
      </c>
    </row>
    <row r="14" spans="1:10" ht="15">
      <c r="A14" s="9">
        <f>Overall!G14</f>
        <v>0.5</v>
      </c>
      <c r="B14" s="9">
        <f>Overall!I14</f>
        <v>0.6012962962962963</v>
      </c>
      <c r="C14" s="9">
        <f t="shared" si="0"/>
        <v>0.10129629629629633</v>
      </c>
      <c r="D14" s="9">
        <f>C14/Overall!C14</f>
        <v>0.10129629629629633</v>
      </c>
      <c r="E14" s="8" t="str">
        <f>Overall!A14</f>
        <v>full</v>
      </c>
      <c r="F14" s="8" t="str">
        <f>Overall!B14</f>
        <v>f18</v>
      </c>
      <c r="G14" s="8" t="str">
        <f>Overall!D14</f>
        <v>GBR009</v>
      </c>
      <c r="H14" s="8" t="str">
        <f>Overall!E14</f>
        <v>Peter King</v>
      </c>
      <c r="I14" s="8" t="str">
        <f>Overall!F14</f>
        <v>Laurie King</v>
      </c>
      <c r="J14" s="9" t="b">
        <f t="shared" si="1"/>
        <v>0</v>
      </c>
    </row>
    <row r="15" spans="1:10" ht="15">
      <c r="A15" s="9">
        <f>Overall!G15</f>
        <v>0.5</v>
      </c>
      <c r="B15" s="9" t="str">
        <f>Overall!I15</f>
        <v>rtd</v>
      </c>
      <c r="C15" s="9" t="e">
        <f t="shared" si="0"/>
        <v>#VALUE!</v>
      </c>
      <c r="D15" s="9" t="e">
        <f>C15/Overall!C15</f>
        <v>#VALUE!</v>
      </c>
      <c r="E15" s="8" t="str">
        <f>Overall!A15</f>
        <v>short</v>
      </c>
      <c r="F15" s="8" t="str">
        <f>Overall!B15</f>
        <v>Dart 18</v>
      </c>
      <c r="G15" s="8">
        <f>Overall!D15</f>
        <v>6120</v>
      </c>
      <c r="H15" s="8" t="str">
        <f>Overall!E15</f>
        <v>Richard Jones</v>
      </c>
      <c r="I15" s="8" t="str">
        <f>Overall!F15</f>
        <v>Patricia Baker</v>
      </c>
      <c r="J15" s="9" t="e">
        <f t="shared" si="1"/>
        <v>#VALUE!</v>
      </c>
    </row>
    <row r="16" spans="1:10" ht="15">
      <c r="A16" s="9">
        <f>Overall!G16</f>
        <v>0.5</v>
      </c>
      <c r="B16" s="9">
        <f>Overall!I16</f>
        <v>0.5901967592592593</v>
      </c>
      <c r="C16" s="9">
        <f t="shared" si="0"/>
        <v>0.0901967592592593</v>
      </c>
      <c r="D16" s="9">
        <f>C16/Overall!C16</f>
        <v>0.0901967592592593</v>
      </c>
      <c r="E16" s="8" t="str">
        <f>Overall!A16</f>
        <v>full</v>
      </c>
      <c r="F16" s="8" t="str">
        <f>Overall!B16</f>
        <v>F18</v>
      </c>
      <c r="G16" s="8" t="str">
        <f>Overall!D16</f>
        <v>GBR 1828</v>
      </c>
      <c r="H16" s="8" t="str">
        <f>Overall!E16</f>
        <v>Grant Piggott</v>
      </c>
      <c r="I16" s="8" t="str">
        <f>Overall!F16</f>
        <v>Simon Farren</v>
      </c>
      <c r="J16" s="9" t="b">
        <f t="shared" si="1"/>
        <v>0</v>
      </c>
    </row>
    <row r="17" spans="1:10" ht="15">
      <c r="A17" s="9">
        <f>Overall!G17</f>
        <v>0.5</v>
      </c>
      <c r="B17" s="9">
        <f>Overall!I17</f>
        <v>0.5969907407407408</v>
      </c>
      <c r="C17" s="9">
        <f t="shared" si="0"/>
        <v>0.09699074074074077</v>
      </c>
      <c r="D17" s="9">
        <f>C17/Overall!C17</f>
        <v>0.09699074074074077</v>
      </c>
      <c r="E17" s="8" t="str">
        <f>Overall!A17</f>
        <v>full</v>
      </c>
      <c r="F17" s="8" t="str">
        <f>Overall!B17</f>
        <v>F18</v>
      </c>
      <c r="G17" s="8" t="str">
        <f>Overall!D17</f>
        <v>GBR 29</v>
      </c>
      <c r="H17" s="8" t="str">
        <f>Overall!E17</f>
        <v>Ghislain Melaine</v>
      </c>
      <c r="I17" s="8" t="str">
        <f>Overall!F17</f>
        <v>Greg Crease</v>
      </c>
      <c r="J17" s="9" t="b">
        <f t="shared" si="1"/>
        <v>0</v>
      </c>
    </row>
    <row r="18" spans="1:10" ht="15">
      <c r="A18" s="9">
        <f>Overall!G18</f>
        <v>0.5</v>
      </c>
      <c r="B18" s="9" t="str">
        <f>Overall!I18</f>
        <v>rtd</v>
      </c>
      <c r="C18" s="9" t="e">
        <f t="shared" si="0"/>
        <v>#VALUE!</v>
      </c>
      <c r="D18" s="9" t="e">
        <f>C18/Overall!C18</f>
        <v>#VALUE!</v>
      </c>
      <c r="E18" s="8" t="str">
        <f>Overall!A18</f>
        <v>short</v>
      </c>
      <c r="F18" s="8" t="str">
        <f>Overall!B18</f>
        <v>a class</v>
      </c>
      <c r="G18" s="8" t="str">
        <f>Overall!D18</f>
        <v>GBR21</v>
      </c>
      <c r="H18" s="8" t="str">
        <f>Overall!E18</f>
        <v>Richard Hargreaves</v>
      </c>
      <c r="I18" s="8">
        <f>Overall!F18</f>
        <v>0</v>
      </c>
      <c r="J18" s="9" t="e">
        <f t="shared" si="1"/>
        <v>#VALUE!</v>
      </c>
    </row>
    <row r="19" spans="1:10" ht="15">
      <c r="A19" s="9">
        <f>Overall!G19</f>
        <v>0.5</v>
      </c>
      <c r="B19" s="9">
        <f>Overall!I19</f>
        <v>0.5931712962962963</v>
      </c>
      <c r="C19" s="9">
        <f t="shared" si="0"/>
        <v>0.09317129629629628</v>
      </c>
      <c r="D19" s="9">
        <f>C19/Overall!C19</f>
        <v>0.09317129629629628</v>
      </c>
      <c r="E19" s="8" t="str">
        <f>Overall!A19</f>
        <v>full</v>
      </c>
      <c r="F19" s="8" t="str">
        <f>Overall!B19</f>
        <v>f18</v>
      </c>
      <c r="G19" s="8" t="str">
        <f>Overall!D19</f>
        <v>GBR1577</v>
      </c>
      <c r="H19" s="8" t="str">
        <f>Overall!E19</f>
        <v>Tim Neal</v>
      </c>
      <c r="I19" s="8" t="str">
        <f>Overall!F19</f>
        <v>Bob Fry</v>
      </c>
      <c r="J19" s="9" t="b">
        <f t="shared" si="1"/>
        <v>0</v>
      </c>
    </row>
    <row r="20" spans="1:10" ht="15">
      <c r="A20" s="9">
        <f>Overall!G20</f>
        <v>0.5</v>
      </c>
      <c r="B20" s="9">
        <f>Overall!I20</f>
        <v>0.5919675925925926</v>
      </c>
      <c r="C20" s="9">
        <f t="shared" si="0"/>
        <v>0.09196759259259257</v>
      </c>
      <c r="D20" s="9">
        <f>C20/Overall!C20</f>
        <v>0.09196759259259257</v>
      </c>
      <c r="E20" s="8" t="str">
        <f>Overall!A20</f>
        <v>full</v>
      </c>
      <c r="F20" s="8" t="str">
        <f>Overall!B20</f>
        <v>f18</v>
      </c>
      <c r="G20" s="8">
        <f>Overall!D20</f>
        <v>1581</v>
      </c>
      <c r="H20" s="8" t="str">
        <f>Overall!E20</f>
        <v>Oliver Northrop</v>
      </c>
      <c r="I20" s="8" t="str">
        <f>Overall!F20</f>
        <v>Josh</v>
      </c>
      <c r="J20" s="9" t="b">
        <f t="shared" si="1"/>
        <v>0</v>
      </c>
    </row>
    <row r="21" spans="1:10" ht="15">
      <c r="A21" s="9">
        <f>Overall!G21</f>
        <v>0.5</v>
      </c>
      <c r="B21" s="9">
        <f>Overall!I21</f>
        <v>0.6452199074074074</v>
      </c>
      <c r="C21" s="9">
        <f t="shared" si="0"/>
        <v>0.14521990740740742</v>
      </c>
      <c r="D21" s="9">
        <f>C21/Overall!C21</f>
        <v>0.11932613591405704</v>
      </c>
      <c r="E21" s="8" t="str">
        <f>Overall!A21</f>
        <v>short</v>
      </c>
      <c r="F21" s="8" t="str">
        <f>Overall!B21</f>
        <v>Dart 18</v>
      </c>
      <c r="G21" s="8">
        <f>Overall!D21</f>
        <v>7514</v>
      </c>
      <c r="H21" s="8" t="str">
        <f>Overall!E21</f>
        <v>Roy Davies</v>
      </c>
      <c r="I21" s="8" t="str">
        <f>Overall!F21</f>
        <v>Stephen Gauld</v>
      </c>
      <c r="J21" s="9">
        <f t="shared" si="1"/>
        <v>0.11932613591405704</v>
      </c>
    </row>
    <row r="22" spans="1:10" ht="15">
      <c r="A22" s="9">
        <f>Overall!G22</f>
        <v>0.5</v>
      </c>
      <c r="B22" s="9">
        <f>Overall!I22</f>
        <v>0.5928472222222222</v>
      </c>
      <c r="C22" s="9">
        <f t="shared" si="0"/>
        <v>0.09284722222222219</v>
      </c>
      <c r="D22" s="9">
        <f>C22/Overall!C22</f>
        <v>0.09794010782934831</v>
      </c>
      <c r="E22" s="8" t="str">
        <f>Overall!A22</f>
        <v>full</v>
      </c>
      <c r="F22" s="8" t="str">
        <f>Overall!B22</f>
        <v>Tornado</v>
      </c>
      <c r="G22" s="8">
        <f>Overall!D22</f>
        <v>411</v>
      </c>
      <c r="H22" s="8" t="str">
        <f>Overall!E22</f>
        <v>Pete Wilson</v>
      </c>
      <c r="I22" s="8" t="str">
        <f>Overall!F22</f>
        <v>Stephen Hodges</v>
      </c>
      <c r="J22" s="9" t="b">
        <f t="shared" si="1"/>
        <v>0</v>
      </c>
    </row>
    <row r="23" spans="1:10" ht="15">
      <c r="A23" s="9">
        <f>Overall!G23</f>
        <v>0.5</v>
      </c>
      <c r="B23" s="9">
        <f>Overall!I23</f>
        <v>0.6385416666666667</v>
      </c>
      <c r="C23" s="9">
        <f t="shared" si="0"/>
        <v>0.13854166666666667</v>
      </c>
      <c r="D23" s="9">
        <f>C23/Overall!C23</f>
        <v>0.1138386743357984</v>
      </c>
      <c r="E23" s="8" t="str">
        <f>Overall!A23</f>
        <v>short</v>
      </c>
      <c r="F23" s="8" t="str">
        <f>Overall!B23</f>
        <v>Dart 18</v>
      </c>
      <c r="G23" s="8">
        <f>Overall!D23</f>
        <v>768</v>
      </c>
      <c r="H23" s="8" t="str">
        <f>Overall!E23</f>
        <v>Robert Govier</v>
      </c>
      <c r="I23" s="8" t="str">
        <f>Overall!F23</f>
        <v>Ruta Nakrosyte</v>
      </c>
      <c r="J23" s="9">
        <f t="shared" si="1"/>
        <v>0.1138386743357984</v>
      </c>
    </row>
    <row r="24" spans="1:10" ht="15">
      <c r="A24" s="9">
        <f>Overall!G24</f>
        <v>0.5</v>
      </c>
      <c r="B24" s="9">
        <f>Overall!I24</f>
        <v>0.5966666666666667</v>
      </c>
      <c r="C24" s="9">
        <f t="shared" si="0"/>
        <v>0.09666666666666668</v>
      </c>
      <c r="D24" s="9">
        <f>C24/Overall!C24</f>
        <v>0.09666666666666668</v>
      </c>
      <c r="E24" s="8" t="str">
        <f>Overall!A24</f>
        <v>full</v>
      </c>
      <c r="F24" s="8" t="str">
        <f>Overall!B24</f>
        <v>F18</v>
      </c>
      <c r="G24" s="8" t="str">
        <f>Overall!D24</f>
        <v>GBR503</v>
      </c>
      <c r="H24" s="8" t="str">
        <f>Overall!E24</f>
        <v>Matt Young</v>
      </c>
      <c r="I24" s="8" t="str">
        <f>Overall!F24</f>
        <v>Charles Willet</v>
      </c>
      <c r="J24" s="9" t="b">
        <f t="shared" si="1"/>
        <v>0</v>
      </c>
    </row>
    <row r="25" spans="1:10" ht="15">
      <c r="A25" s="9">
        <f>Overall!G25</f>
        <v>0.5</v>
      </c>
      <c r="B25" s="9">
        <f>Overall!I25</f>
        <v>0</v>
      </c>
      <c r="C25" s="9">
        <f t="shared" si="0"/>
        <v>-0.5</v>
      </c>
      <c r="D25" s="9">
        <f>C25/Overall!C25</f>
        <v>-0.499001996007984</v>
      </c>
      <c r="E25" s="8" t="str">
        <f>Overall!A25</f>
        <v>short</v>
      </c>
      <c r="F25" s="8" t="str">
        <f>Overall!B25</f>
        <v>a class</v>
      </c>
      <c r="G25" s="8" t="str">
        <f>Overall!D25</f>
        <v>NED1007</v>
      </c>
      <c r="H25" s="8" t="str">
        <f>Overall!E25</f>
        <v>Chris Field</v>
      </c>
      <c r="I25" s="8">
        <f>Overall!F25</f>
        <v>0</v>
      </c>
      <c r="J25" s="9">
        <f t="shared" si="1"/>
        <v>-0.499001996007984</v>
      </c>
    </row>
    <row r="26" spans="1:10" ht="15">
      <c r="A26" s="9">
        <f>Overall!G26</f>
        <v>0.5</v>
      </c>
      <c r="B26" s="9">
        <f>Overall!I26</f>
        <v>0.6012731481481481</v>
      </c>
      <c r="C26" s="9">
        <f t="shared" si="0"/>
        <v>0.10127314814814814</v>
      </c>
      <c r="D26" s="9">
        <f>C26/Overall!C26</f>
        <v>0.09784845231705135</v>
      </c>
      <c r="E26" s="8" t="str">
        <f>Overall!A26</f>
        <v>full</v>
      </c>
      <c r="F26" s="8" t="str">
        <f>Overall!B26</f>
        <v>AHPC Viper</v>
      </c>
      <c r="G26" s="8">
        <f>Overall!D26</f>
        <v>239</v>
      </c>
      <c r="H26" s="8" t="str">
        <f>Overall!E26</f>
        <v>Nick Barnes</v>
      </c>
      <c r="I26" s="8" t="str">
        <f>Overall!F26</f>
        <v>Neil Baldry</v>
      </c>
      <c r="J26" s="9" t="b">
        <f t="shared" si="1"/>
        <v>0</v>
      </c>
    </row>
    <row r="27" spans="1:10" ht="15">
      <c r="A27" s="9">
        <f>Overall!G27</f>
        <v>0.5</v>
      </c>
      <c r="B27" s="9">
        <f>Overall!I27</f>
        <v>0.5947337962962963</v>
      </c>
      <c r="C27" s="9">
        <f t="shared" si="0"/>
        <v>0.0947337962962963</v>
      </c>
      <c r="D27" s="9">
        <f>C27/Overall!C27</f>
        <v>0.09993016486951087</v>
      </c>
      <c r="E27" s="8" t="str">
        <f>Overall!A27</f>
        <v>full</v>
      </c>
      <c r="F27" s="8" t="str">
        <f>Overall!B27</f>
        <v>Tornado</v>
      </c>
      <c r="G27" s="8">
        <f>Overall!D27</f>
        <v>6</v>
      </c>
      <c r="H27" s="8" t="str">
        <f>Overall!E27</f>
        <v>Paul Mines</v>
      </c>
      <c r="I27" s="8" t="str">
        <f>Overall!F27</f>
        <v>Stu Smith</v>
      </c>
      <c r="J27" s="9" t="b">
        <f t="shared" si="1"/>
        <v>0</v>
      </c>
    </row>
    <row r="28" spans="1:10" ht="15">
      <c r="A28" s="9">
        <f>Overall!G28</f>
        <v>0.5</v>
      </c>
      <c r="B28" s="9">
        <f>Overall!I28</f>
        <v>0.6091203703703704</v>
      </c>
      <c r="C28" s="9">
        <f t="shared" si="0"/>
        <v>0.10912037037037037</v>
      </c>
      <c r="D28" s="9">
        <f>C28/Overall!C28</f>
        <v>0.10432157779194108</v>
      </c>
      <c r="E28" s="8" t="str">
        <f>Overall!A28</f>
        <v>full</v>
      </c>
      <c r="F28" s="8" t="str">
        <f>Overall!B28</f>
        <v>Spitfire</v>
      </c>
      <c r="G28" s="8">
        <f>Overall!D28</f>
        <v>106</v>
      </c>
      <c r="H28" s="8" t="str">
        <f>Overall!E28</f>
        <v>Eddie Bridle</v>
      </c>
      <c r="I28" s="8" t="str">
        <f>Overall!F28</f>
        <v>James King</v>
      </c>
      <c r="J28" s="9" t="b">
        <f t="shared" si="1"/>
        <v>0</v>
      </c>
    </row>
    <row r="29" spans="1:10" ht="15">
      <c r="A29" s="9">
        <f>Overall!G29</f>
        <v>0.5</v>
      </c>
      <c r="B29" s="9">
        <f>Overall!I29</f>
        <v>0.6427430555555556</v>
      </c>
      <c r="C29" s="9">
        <f t="shared" si="0"/>
        <v>0.14274305555555555</v>
      </c>
      <c r="D29" s="9">
        <f>C29/Overall!C29</f>
        <v>0.11729092486076872</v>
      </c>
      <c r="E29" s="8" t="str">
        <f>Overall!A29</f>
        <v>short</v>
      </c>
      <c r="F29" s="8" t="str">
        <f>Overall!B29</f>
        <v>Dart 18</v>
      </c>
      <c r="G29" s="8">
        <f>Overall!D29</f>
        <v>7113</v>
      </c>
      <c r="H29" s="8" t="str">
        <f>Overall!E29</f>
        <v>Matthew Cooper</v>
      </c>
      <c r="I29" s="8">
        <f>Overall!F29</f>
        <v>0</v>
      </c>
      <c r="J29" s="9">
        <f t="shared" si="1"/>
        <v>0.11729092486076872</v>
      </c>
    </row>
    <row r="30" spans="1:10" ht="15">
      <c r="A30" s="9">
        <f>Overall!G30</f>
        <v>0.4791666666666667</v>
      </c>
      <c r="B30" s="9">
        <f>Overall!I30</f>
        <v>0</v>
      </c>
      <c r="C30" s="9">
        <f t="shared" si="0"/>
        <v>-0.4791666666666667</v>
      </c>
      <c r="D30" s="9" t="e">
        <f>C30/Overall!C30</f>
        <v>#N/A</v>
      </c>
      <c r="E30" s="8">
        <f>Overall!A30</f>
        <v>0</v>
      </c>
      <c r="F30" s="8">
        <f>Overall!B30</f>
        <v>0</v>
      </c>
      <c r="G30" s="8">
        <f>Overall!D30</f>
        <v>0</v>
      </c>
      <c r="H30" s="8">
        <f>Overall!E30</f>
        <v>0</v>
      </c>
      <c r="I30" s="8">
        <f>Overall!F30</f>
        <v>0</v>
      </c>
      <c r="J30" s="9" t="b">
        <f t="shared" si="1"/>
        <v>0</v>
      </c>
    </row>
    <row r="31" spans="1:10" ht="15">
      <c r="A31" s="9">
        <f>Overall!G31</f>
        <v>0.4791666666666667</v>
      </c>
      <c r="B31" s="9">
        <f>Overall!I31</f>
        <v>0</v>
      </c>
      <c r="C31" s="9">
        <f t="shared" si="0"/>
        <v>-0.4791666666666667</v>
      </c>
      <c r="D31" s="9" t="e">
        <f>C31/Overall!C31</f>
        <v>#N/A</v>
      </c>
      <c r="E31" s="8">
        <f>Overall!A31</f>
        <v>0</v>
      </c>
      <c r="F31" s="8">
        <f>Overall!B31</f>
        <v>0</v>
      </c>
      <c r="G31" s="8">
        <f>Overall!D31</f>
        <v>0</v>
      </c>
      <c r="H31" s="8">
        <f>Overall!E31</f>
        <v>0</v>
      </c>
      <c r="I31" s="8">
        <f>Overall!F31</f>
        <v>0</v>
      </c>
      <c r="J31" s="9" t="b">
        <f t="shared" si="1"/>
        <v>0</v>
      </c>
    </row>
    <row r="32" spans="1:10" ht="15">
      <c r="A32" s="9">
        <f>Overall!G32</f>
        <v>0.4791666666666667</v>
      </c>
      <c r="B32" s="9">
        <f>Overall!I32</f>
        <v>0</v>
      </c>
      <c r="C32" s="9">
        <f t="shared" si="0"/>
        <v>-0.4791666666666667</v>
      </c>
      <c r="D32" s="9" t="e">
        <f>C32/Overall!C32</f>
        <v>#N/A</v>
      </c>
      <c r="E32" s="8">
        <f>Overall!A32</f>
        <v>0</v>
      </c>
      <c r="F32" s="8">
        <f>Overall!B32</f>
        <v>0</v>
      </c>
      <c r="G32" s="8">
        <f>Overall!D32</f>
        <v>0</v>
      </c>
      <c r="H32" s="8">
        <f>Overall!E32</f>
        <v>0</v>
      </c>
      <c r="I32" s="8">
        <f>Overall!F32</f>
        <v>0</v>
      </c>
      <c r="J32" s="9" t="b">
        <f t="shared" si="1"/>
        <v>0</v>
      </c>
    </row>
    <row r="33" spans="1:10" ht="15">
      <c r="A33" s="9">
        <f>Overall!G33</f>
        <v>0.4791666666666667</v>
      </c>
      <c r="B33" s="9">
        <f>Overall!I33</f>
        <v>0</v>
      </c>
      <c r="C33" s="9">
        <f aca="true" t="shared" si="2" ref="C33:C51">B33-A33</f>
        <v>-0.4791666666666667</v>
      </c>
      <c r="D33" s="9" t="e">
        <f>C33/Overall!C33</f>
        <v>#N/A</v>
      </c>
      <c r="E33" s="8">
        <f>Overall!A33</f>
        <v>0</v>
      </c>
      <c r="F33" s="8">
        <f>Overall!B33</f>
        <v>0</v>
      </c>
      <c r="G33" s="8">
        <f>Overall!D33</f>
        <v>0</v>
      </c>
      <c r="H33" s="8">
        <f>Overall!E33</f>
        <v>0</v>
      </c>
      <c r="I33" s="8">
        <f>Overall!F33</f>
        <v>0</v>
      </c>
      <c r="J33" s="9" t="b">
        <f t="shared" si="1"/>
        <v>0</v>
      </c>
    </row>
    <row r="34" spans="1:10" ht="15">
      <c r="A34" s="9">
        <f>Overall!G34</f>
        <v>0.4791666666666667</v>
      </c>
      <c r="B34" s="9">
        <f>Overall!I34</f>
        <v>0</v>
      </c>
      <c r="C34" s="9">
        <f t="shared" si="2"/>
        <v>-0.4791666666666667</v>
      </c>
      <c r="D34" s="9" t="e">
        <f>C34/Overall!C34</f>
        <v>#N/A</v>
      </c>
      <c r="E34" s="8">
        <f>Overall!A34</f>
        <v>0</v>
      </c>
      <c r="F34" s="8">
        <f>Overall!B34</f>
        <v>0</v>
      </c>
      <c r="G34" s="8">
        <f>Overall!D34</f>
        <v>0</v>
      </c>
      <c r="H34" s="8">
        <f>Overall!E34</f>
        <v>0</v>
      </c>
      <c r="I34" s="8">
        <f>Overall!F34</f>
        <v>0</v>
      </c>
      <c r="J34" s="9" t="b">
        <f t="shared" si="1"/>
        <v>0</v>
      </c>
    </row>
    <row r="35" spans="1:10" ht="15">
      <c r="A35" s="9">
        <f>Overall!G35</f>
        <v>0.4791666666666667</v>
      </c>
      <c r="B35" s="9">
        <f>Overall!I35</f>
        <v>0</v>
      </c>
      <c r="C35" s="9">
        <f t="shared" si="2"/>
        <v>-0.4791666666666667</v>
      </c>
      <c r="D35" s="9" t="e">
        <f>C35/Overall!C35</f>
        <v>#N/A</v>
      </c>
      <c r="E35" s="8">
        <f>Overall!A35</f>
        <v>0</v>
      </c>
      <c r="F35" s="8">
        <f>Overall!B35</f>
        <v>0</v>
      </c>
      <c r="G35" s="8">
        <f>Overall!D35</f>
        <v>0</v>
      </c>
      <c r="H35" s="8">
        <f>Overall!E35</f>
        <v>0</v>
      </c>
      <c r="I35" s="8">
        <f>Overall!F35</f>
        <v>0</v>
      </c>
      <c r="J35" s="9" t="b">
        <f t="shared" si="1"/>
        <v>0</v>
      </c>
    </row>
    <row r="36" spans="1:10" ht="15">
      <c r="A36" s="9">
        <f>Overall!G36</f>
        <v>0.4791666666666667</v>
      </c>
      <c r="B36" s="9">
        <f>Overall!I36</f>
        <v>0</v>
      </c>
      <c r="C36" s="9">
        <f t="shared" si="2"/>
        <v>-0.4791666666666667</v>
      </c>
      <c r="D36" s="9" t="e">
        <f>C36/Overall!C36</f>
        <v>#N/A</v>
      </c>
      <c r="E36" s="8">
        <f>Overall!A36</f>
        <v>0</v>
      </c>
      <c r="F36" s="8">
        <f>Overall!B36</f>
        <v>0</v>
      </c>
      <c r="G36" s="8">
        <f>Overall!D36</f>
        <v>0</v>
      </c>
      <c r="H36" s="8">
        <f>Overall!E36</f>
        <v>0</v>
      </c>
      <c r="I36" s="8">
        <f>Overall!F36</f>
        <v>0</v>
      </c>
      <c r="J36" s="9" t="b">
        <f t="shared" si="1"/>
        <v>0</v>
      </c>
    </row>
    <row r="37" spans="1:10" ht="15">
      <c r="A37" s="9">
        <f>Overall!G37</f>
        <v>0.4791666666666667</v>
      </c>
      <c r="B37" s="9">
        <f>Overall!I37</f>
        <v>0</v>
      </c>
      <c r="C37" s="9">
        <f t="shared" si="2"/>
        <v>-0.4791666666666667</v>
      </c>
      <c r="D37" s="9" t="e">
        <f>C37/Overall!C37</f>
        <v>#N/A</v>
      </c>
      <c r="E37" s="8">
        <f>Overall!A37</f>
        <v>0</v>
      </c>
      <c r="F37" s="8">
        <f>Overall!B37</f>
        <v>0</v>
      </c>
      <c r="G37" s="8">
        <f>Overall!D37</f>
        <v>0</v>
      </c>
      <c r="H37" s="8">
        <f>Overall!E37</f>
        <v>0</v>
      </c>
      <c r="I37" s="8">
        <f>Overall!F37</f>
        <v>0</v>
      </c>
      <c r="J37" s="9" t="b">
        <f t="shared" si="1"/>
        <v>0</v>
      </c>
    </row>
    <row r="38" spans="1:10" ht="15">
      <c r="A38" s="9">
        <f>Overall!G38</f>
        <v>0.4791666666666667</v>
      </c>
      <c r="B38" s="9">
        <f>Overall!I38</f>
        <v>0</v>
      </c>
      <c r="C38" s="9">
        <f t="shared" si="2"/>
        <v>-0.4791666666666667</v>
      </c>
      <c r="D38" s="9" t="e">
        <f>C38/Overall!C38</f>
        <v>#N/A</v>
      </c>
      <c r="E38" s="8">
        <f>Overall!A38</f>
        <v>0</v>
      </c>
      <c r="F38" s="8">
        <f>Overall!B38</f>
        <v>0</v>
      </c>
      <c r="G38" s="8">
        <f>Overall!D38</f>
        <v>0</v>
      </c>
      <c r="H38" s="8">
        <f>Overall!E38</f>
        <v>0</v>
      </c>
      <c r="I38" s="8">
        <f>Overall!F38</f>
        <v>0</v>
      </c>
      <c r="J38" s="9" t="b">
        <f t="shared" si="1"/>
        <v>0</v>
      </c>
    </row>
    <row r="39" spans="1:10" ht="15">
      <c r="A39" s="9">
        <f>Overall!G39</f>
        <v>0.4791666666666667</v>
      </c>
      <c r="B39" s="9">
        <f>Overall!I39</f>
        <v>0</v>
      </c>
      <c r="C39" s="9">
        <f t="shared" si="2"/>
        <v>-0.4791666666666667</v>
      </c>
      <c r="D39" s="9" t="e">
        <f>C39/Overall!C39</f>
        <v>#N/A</v>
      </c>
      <c r="E39" s="8">
        <f>Overall!A39</f>
        <v>0</v>
      </c>
      <c r="F39" s="8">
        <f>Overall!B39</f>
        <v>0</v>
      </c>
      <c r="G39" s="8">
        <f>Overall!D39</f>
        <v>0</v>
      </c>
      <c r="H39" s="8">
        <f>Overall!E39</f>
        <v>0</v>
      </c>
      <c r="I39" s="8">
        <f>Overall!F39</f>
        <v>0</v>
      </c>
      <c r="J39" s="9" t="b">
        <f t="shared" si="1"/>
        <v>0</v>
      </c>
    </row>
    <row r="40" spans="1:10" ht="15">
      <c r="A40" s="9">
        <f>Overall!G40</f>
        <v>0.4791666666666667</v>
      </c>
      <c r="B40" s="9">
        <f>Overall!I40</f>
        <v>0</v>
      </c>
      <c r="C40" s="9">
        <f t="shared" si="2"/>
        <v>-0.4791666666666667</v>
      </c>
      <c r="D40" s="9" t="e">
        <f>C40/Overall!C40</f>
        <v>#N/A</v>
      </c>
      <c r="E40" s="8">
        <f>Overall!A40</f>
        <v>0</v>
      </c>
      <c r="F40" s="8">
        <f>Overall!B40</f>
        <v>0</v>
      </c>
      <c r="G40" s="8">
        <f>Overall!D40</f>
        <v>0</v>
      </c>
      <c r="H40" s="8">
        <f>Overall!E40</f>
        <v>0</v>
      </c>
      <c r="I40" s="8">
        <f>Overall!F40</f>
        <v>0</v>
      </c>
      <c r="J40" s="9" t="b">
        <f t="shared" si="1"/>
        <v>0</v>
      </c>
    </row>
    <row r="41" spans="1:10" ht="15">
      <c r="A41" s="9">
        <f>Overall!G41</f>
        <v>0.4791666666666667</v>
      </c>
      <c r="B41" s="9">
        <f>Overall!I41</f>
        <v>0</v>
      </c>
      <c r="C41" s="9">
        <f t="shared" si="2"/>
        <v>-0.4791666666666667</v>
      </c>
      <c r="D41" s="9" t="e">
        <f>C41/Overall!C41</f>
        <v>#N/A</v>
      </c>
      <c r="E41" s="8">
        <f>Overall!A41</f>
        <v>0</v>
      </c>
      <c r="F41" s="8">
        <f>Overall!B41</f>
        <v>0</v>
      </c>
      <c r="G41" s="8">
        <f>Overall!D41</f>
        <v>0</v>
      </c>
      <c r="H41" s="8">
        <f>Overall!E41</f>
        <v>0</v>
      </c>
      <c r="I41" s="8">
        <f>Overall!F41</f>
        <v>0</v>
      </c>
      <c r="J41" s="9" t="b">
        <f t="shared" si="1"/>
        <v>0</v>
      </c>
    </row>
    <row r="42" spans="1:10" ht="15">
      <c r="A42" s="9">
        <f>Overall!G42</f>
        <v>0.4791666666666667</v>
      </c>
      <c r="B42" s="9">
        <f>Overall!I42</f>
        <v>0</v>
      </c>
      <c r="C42" s="9">
        <f t="shared" si="2"/>
        <v>-0.4791666666666667</v>
      </c>
      <c r="D42" s="9" t="e">
        <f>C42/Overall!C42</f>
        <v>#N/A</v>
      </c>
      <c r="E42" s="8">
        <f>Overall!A42</f>
        <v>0</v>
      </c>
      <c r="F42" s="8">
        <f>Overall!B42</f>
        <v>0</v>
      </c>
      <c r="G42" s="8">
        <f>Overall!D42</f>
        <v>0</v>
      </c>
      <c r="H42" s="8">
        <f>Overall!E42</f>
        <v>0</v>
      </c>
      <c r="I42" s="8">
        <f>Overall!F42</f>
        <v>0</v>
      </c>
      <c r="J42" s="9" t="b">
        <f t="shared" si="1"/>
        <v>0</v>
      </c>
    </row>
    <row r="43" spans="1:10" ht="15">
      <c r="A43" s="9">
        <f>Overall!G43</f>
        <v>0.4791666666666667</v>
      </c>
      <c r="B43" s="9">
        <f>Overall!I43</f>
        <v>0</v>
      </c>
      <c r="C43" s="9">
        <f t="shared" si="2"/>
        <v>-0.4791666666666667</v>
      </c>
      <c r="D43" s="9" t="e">
        <f>C43/Overall!C43</f>
        <v>#N/A</v>
      </c>
      <c r="E43" s="8">
        <f>Overall!A43</f>
        <v>0</v>
      </c>
      <c r="F43" s="8">
        <f>Overall!B43</f>
        <v>0</v>
      </c>
      <c r="G43" s="8">
        <f>Overall!D43</f>
        <v>0</v>
      </c>
      <c r="H43" s="8">
        <f>Overall!E43</f>
        <v>0</v>
      </c>
      <c r="I43" s="8">
        <f>Overall!F43</f>
        <v>0</v>
      </c>
      <c r="J43" s="9" t="b">
        <f t="shared" si="1"/>
        <v>0</v>
      </c>
    </row>
    <row r="44" spans="1:10" ht="15">
      <c r="A44" s="9">
        <f>Overall!G44</f>
        <v>0.4791666666666667</v>
      </c>
      <c r="B44" s="9">
        <f>Overall!I44</f>
        <v>0</v>
      </c>
      <c r="C44" s="9">
        <f t="shared" si="2"/>
        <v>-0.4791666666666667</v>
      </c>
      <c r="D44" s="9" t="e">
        <f>C44/Overall!C44</f>
        <v>#N/A</v>
      </c>
      <c r="E44" s="8">
        <f>Overall!A44</f>
        <v>0</v>
      </c>
      <c r="F44" s="8">
        <f>Overall!B44</f>
        <v>0</v>
      </c>
      <c r="G44" s="8">
        <f>Overall!D44</f>
        <v>0</v>
      </c>
      <c r="H44" s="8">
        <f>Overall!E44</f>
        <v>0</v>
      </c>
      <c r="I44" s="8">
        <f>Overall!F44</f>
        <v>0</v>
      </c>
      <c r="J44" s="9" t="b">
        <f t="shared" si="1"/>
        <v>0</v>
      </c>
    </row>
    <row r="45" spans="1:10" ht="15">
      <c r="A45" s="9">
        <f>Overall!G45</f>
        <v>0.4791666666666667</v>
      </c>
      <c r="B45" s="9">
        <f>Overall!I45</f>
        <v>0</v>
      </c>
      <c r="C45" s="9">
        <f t="shared" si="2"/>
        <v>-0.4791666666666667</v>
      </c>
      <c r="D45" s="9" t="e">
        <f>C45/Overall!C45</f>
        <v>#N/A</v>
      </c>
      <c r="E45" s="8">
        <f>Overall!A45</f>
        <v>0</v>
      </c>
      <c r="F45" s="8">
        <f>Overall!B45</f>
        <v>0</v>
      </c>
      <c r="G45" s="8">
        <f>Overall!D45</f>
        <v>0</v>
      </c>
      <c r="H45" s="8">
        <f>Overall!E45</f>
        <v>0</v>
      </c>
      <c r="I45" s="8">
        <f>Overall!F45</f>
        <v>0</v>
      </c>
      <c r="J45" s="9" t="b">
        <f t="shared" si="1"/>
        <v>0</v>
      </c>
    </row>
    <row r="46" spans="1:10" ht="15">
      <c r="A46" s="9">
        <f>Overall!G46</f>
        <v>0.4791666666666667</v>
      </c>
      <c r="B46" s="9">
        <f>Overall!I46</f>
        <v>0</v>
      </c>
      <c r="C46" s="9">
        <f t="shared" si="2"/>
        <v>-0.4791666666666667</v>
      </c>
      <c r="D46" s="9" t="e">
        <f>C46/Overall!C46</f>
        <v>#N/A</v>
      </c>
      <c r="E46" s="8">
        <f>Overall!A46</f>
        <v>0</v>
      </c>
      <c r="F46" s="8">
        <f>Overall!B46</f>
        <v>0</v>
      </c>
      <c r="G46" s="8">
        <f>Overall!D46</f>
        <v>0</v>
      </c>
      <c r="H46" s="8">
        <f>Overall!E46</f>
        <v>0</v>
      </c>
      <c r="I46" s="8">
        <f>Overall!F46</f>
        <v>0</v>
      </c>
      <c r="J46" s="9" t="b">
        <f t="shared" si="1"/>
        <v>0</v>
      </c>
    </row>
    <row r="47" spans="1:10" ht="15">
      <c r="A47" s="9">
        <f>Overall!G47</f>
        <v>0.4791666666666667</v>
      </c>
      <c r="B47" s="9">
        <f>Overall!I47</f>
        <v>0</v>
      </c>
      <c r="C47" s="9">
        <f t="shared" si="2"/>
        <v>-0.4791666666666667</v>
      </c>
      <c r="D47" s="9" t="e">
        <f>C47/Overall!C47</f>
        <v>#N/A</v>
      </c>
      <c r="E47" s="8">
        <f>Overall!A47</f>
        <v>0</v>
      </c>
      <c r="F47" s="8">
        <f>Overall!B47</f>
        <v>0</v>
      </c>
      <c r="G47" s="8">
        <f>Overall!D47</f>
        <v>0</v>
      </c>
      <c r="H47" s="8">
        <f>Overall!E47</f>
        <v>0</v>
      </c>
      <c r="I47" s="8">
        <f>Overall!F47</f>
        <v>0</v>
      </c>
      <c r="J47" s="9" t="b">
        <f t="shared" si="1"/>
        <v>0</v>
      </c>
    </row>
    <row r="48" spans="1:10" ht="15">
      <c r="A48" s="9">
        <f>Overall!G48</f>
        <v>0.4791666666666667</v>
      </c>
      <c r="B48" s="9">
        <f>Overall!I48</f>
        <v>0</v>
      </c>
      <c r="C48" s="9">
        <f t="shared" si="2"/>
        <v>-0.4791666666666667</v>
      </c>
      <c r="D48" s="9" t="e">
        <f>C48/Overall!C48</f>
        <v>#N/A</v>
      </c>
      <c r="E48" s="8">
        <f>Overall!A48</f>
        <v>0</v>
      </c>
      <c r="F48" s="8">
        <f>Overall!B48</f>
        <v>0</v>
      </c>
      <c r="G48" s="8">
        <f>Overall!D48</f>
        <v>0</v>
      </c>
      <c r="H48" s="8">
        <f>Overall!E48</f>
        <v>0</v>
      </c>
      <c r="I48" s="8">
        <f>Overall!F48</f>
        <v>0</v>
      </c>
      <c r="J48" s="9" t="b">
        <f t="shared" si="1"/>
        <v>0</v>
      </c>
    </row>
    <row r="49" spans="1:10" ht="15">
      <c r="A49" s="9">
        <f>Overall!G49</f>
        <v>0.4791666666666667</v>
      </c>
      <c r="B49" s="9">
        <f>Overall!I49</f>
        <v>0</v>
      </c>
      <c r="C49" s="9">
        <f t="shared" si="2"/>
        <v>-0.4791666666666667</v>
      </c>
      <c r="D49" s="9" t="e">
        <f>C49/Overall!C49</f>
        <v>#N/A</v>
      </c>
      <c r="E49" s="8">
        <f>Overall!A49</f>
        <v>0</v>
      </c>
      <c r="F49" s="8">
        <f>Overall!B49</f>
        <v>0</v>
      </c>
      <c r="G49" s="8">
        <f>Overall!D49</f>
        <v>0</v>
      </c>
      <c r="H49" s="8">
        <f>Overall!E49</f>
        <v>0</v>
      </c>
      <c r="I49" s="8">
        <f>Overall!F49</f>
        <v>0</v>
      </c>
      <c r="J49" s="9" t="b">
        <f t="shared" si="1"/>
        <v>0</v>
      </c>
    </row>
    <row r="50" spans="1:10" ht="15">
      <c r="A50" s="9">
        <f>Overall!G50</f>
        <v>0.4791666666666667</v>
      </c>
      <c r="B50" s="9">
        <f>Overall!I50</f>
        <v>0</v>
      </c>
      <c r="C50" s="9">
        <f t="shared" si="2"/>
        <v>-0.4791666666666667</v>
      </c>
      <c r="D50" s="9" t="e">
        <f>C50/Overall!C50</f>
        <v>#N/A</v>
      </c>
      <c r="E50" s="8">
        <f>Overall!A50</f>
        <v>0</v>
      </c>
      <c r="F50" s="8">
        <f>Overall!B50</f>
        <v>0</v>
      </c>
      <c r="G50" s="8">
        <f>Overall!D50</f>
        <v>0</v>
      </c>
      <c r="H50" s="8">
        <f>Overall!E50</f>
        <v>0</v>
      </c>
      <c r="I50" s="8">
        <f>Overall!F50</f>
        <v>0</v>
      </c>
      <c r="J50" s="9" t="b">
        <f t="shared" si="1"/>
        <v>0</v>
      </c>
    </row>
    <row r="51" spans="1:10" ht="15">
      <c r="A51" s="9">
        <f>Overall!G51</f>
        <v>0.4791666666666667</v>
      </c>
      <c r="B51" s="9">
        <f>Overall!I51</f>
        <v>0</v>
      </c>
      <c r="C51" s="9">
        <f t="shared" si="2"/>
        <v>-0.4791666666666667</v>
      </c>
      <c r="D51" s="9" t="e">
        <f>C51/Overall!C51</f>
        <v>#N/A</v>
      </c>
      <c r="E51" s="8">
        <f>Overall!A51</f>
        <v>0</v>
      </c>
      <c r="F51" s="8">
        <f>Overall!B51</f>
        <v>0</v>
      </c>
      <c r="G51" s="8">
        <f>Overall!D51</f>
        <v>0</v>
      </c>
      <c r="H51" s="8">
        <f>Overall!E51</f>
        <v>0</v>
      </c>
      <c r="I51" s="8">
        <f>Overall!F51</f>
        <v>0</v>
      </c>
      <c r="J51" s="9" t="b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8.7109375" style="5" customWidth="1"/>
    <col min="2" max="2" width="9.140625" style="5" customWidth="1"/>
  </cols>
  <sheetData>
    <row r="1" spans="1:3" ht="15">
      <c r="A1" s="12" t="s">
        <v>223</v>
      </c>
      <c r="B1" s="13" t="s">
        <v>224</v>
      </c>
      <c r="C1" t="s">
        <v>251</v>
      </c>
    </row>
    <row r="2" spans="1:5" ht="15">
      <c r="A2" s="14" t="s">
        <v>225</v>
      </c>
      <c r="B2" s="15">
        <v>0.816</v>
      </c>
      <c r="C2" t="s">
        <v>252</v>
      </c>
      <c r="D2" s="24">
        <v>0.783</v>
      </c>
      <c r="E2" s="16" t="s">
        <v>226</v>
      </c>
    </row>
    <row r="3" spans="1:5" ht="15">
      <c r="A3" s="14" t="s">
        <v>227</v>
      </c>
      <c r="B3" s="15">
        <v>0.805</v>
      </c>
      <c r="C3" t="s">
        <v>252</v>
      </c>
      <c r="E3">
        <v>675</v>
      </c>
    </row>
    <row r="4" spans="1:7" ht="25.5">
      <c r="A4" s="14" t="s">
        <v>228</v>
      </c>
      <c r="B4" s="15">
        <v>0.836</v>
      </c>
      <c r="C4" t="s">
        <v>252</v>
      </c>
      <c r="E4" s="5" t="s">
        <v>229</v>
      </c>
      <c r="F4" s="5" t="s">
        <v>230</v>
      </c>
      <c r="G4" s="5" t="s">
        <v>10</v>
      </c>
    </row>
    <row r="5" spans="1:7" ht="15">
      <c r="A5" s="14" t="s">
        <v>104</v>
      </c>
      <c r="B5" s="15">
        <v>0.848</v>
      </c>
      <c r="C5" t="s">
        <v>252</v>
      </c>
      <c r="E5" s="17">
        <v>505</v>
      </c>
      <c r="F5" s="5">
        <v>910</v>
      </c>
      <c r="G5" s="18">
        <f>F5/E3</f>
        <v>1.348148148148148</v>
      </c>
    </row>
    <row r="6" spans="1:7" ht="15">
      <c r="A6" s="14" t="s">
        <v>134</v>
      </c>
      <c r="B6" s="15">
        <v>0.86</v>
      </c>
      <c r="C6" t="s">
        <v>252</v>
      </c>
      <c r="E6" s="17" t="s">
        <v>19</v>
      </c>
      <c r="F6" s="5">
        <v>870</v>
      </c>
      <c r="G6" s="18">
        <f>F6/E3</f>
        <v>1.288888888888889</v>
      </c>
    </row>
    <row r="7" spans="1:7" ht="15">
      <c r="A7" s="14" t="s">
        <v>213</v>
      </c>
      <c r="B7" s="15">
        <v>0.948</v>
      </c>
      <c r="C7" t="s">
        <v>252</v>
      </c>
      <c r="E7" s="10"/>
      <c r="F7" s="10"/>
      <c r="G7" s="10"/>
    </row>
    <row r="8" spans="1:7" ht="15">
      <c r="A8" s="14" t="s">
        <v>219</v>
      </c>
      <c r="B8" s="15">
        <v>0.959</v>
      </c>
      <c r="C8" t="s">
        <v>252</v>
      </c>
      <c r="E8" s="10"/>
      <c r="F8" s="10"/>
      <c r="G8" s="10"/>
    </row>
    <row r="9" spans="1:7" ht="25.5">
      <c r="A9" s="14" t="s">
        <v>135</v>
      </c>
      <c r="B9" s="15">
        <v>0.961</v>
      </c>
      <c r="C9" t="s">
        <v>252</v>
      </c>
      <c r="E9" s="10"/>
      <c r="F9" s="10"/>
      <c r="G9" s="10"/>
    </row>
    <row r="10" spans="1:7" ht="15">
      <c r="A10" s="14" t="s">
        <v>76</v>
      </c>
      <c r="B10" s="15">
        <v>0.964</v>
      </c>
      <c r="C10" t="s">
        <v>252</v>
      </c>
      <c r="E10" s="10"/>
      <c r="F10" s="10"/>
      <c r="G10" s="10"/>
    </row>
    <row r="11" spans="1:3" ht="25.5">
      <c r="A11" s="14" t="s">
        <v>168</v>
      </c>
      <c r="B11" s="15">
        <v>0.972</v>
      </c>
      <c r="C11" t="s">
        <v>252</v>
      </c>
    </row>
    <row r="12" spans="1:3" ht="15">
      <c r="A12" s="14" t="s">
        <v>133</v>
      </c>
      <c r="B12" s="15">
        <v>0.973</v>
      </c>
      <c r="C12" t="s">
        <v>252</v>
      </c>
    </row>
    <row r="13" spans="1:3" ht="15">
      <c r="A13" s="14" t="s">
        <v>73</v>
      </c>
      <c r="B13" s="15">
        <v>0.976</v>
      </c>
      <c r="C13" t="s">
        <v>252</v>
      </c>
    </row>
    <row r="14" spans="1:3" ht="15">
      <c r="A14" s="14" t="s">
        <v>75</v>
      </c>
      <c r="B14" s="15">
        <v>0.978</v>
      </c>
      <c r="C14" t="s">
        <v>252</v>
      </c>
    </row>
    <row r="15" spans="1:3" ht="15">
      <c r="A15" s="14" t="s">
        <v>218</v>
      </c>
      <c r="B15" s="15">
        <v>0.979</v>
      </c>
      <c r="C15" t="s">
        <v>252</v>
      </c>
    </row>
    <row r="16" spans="1:3" ht="15">
      <c r="A16" s="14" t="s">
        <v>160</v>
      </c>
      <c r="B16" s="15">
        <v>0.983</v>
      </c>
      <c r="C16" t="s">
        <v>252</v>
      </c>
    </row>
    <row r="17" spans="1:3" ht="25.5">
      <c r="A17" s="14" t="s">
        <v>231</v>
      </c>
      <c r="B17" s="15">
        <v>0.989</v>
      </c>
      <c r="C17" t="s">
        <v>252</v>
      </c>
    </row>
    <row r="18" spans="1:3" ht="15">
      <c r="A18" s="14" t="s">
        <v>129</v>
      </c>
      <c r="B18" s="15">
        <v>0.992</v>
      </c>
      <c r="C18" t="s">
        <v>252</v>
      </c>
    </row>
    <row r="19" spans="1:3" ht="15">
      <c r="A19" s="14" t="s">
        <v>196</v>
      </c>
      <c r="B19" s="15">
        <v>0.992</v>
      </c>
      <c r="C19" t="s">
        <v>252</v>
      </c>
    </row>
    <row r="20" spans="1:3" ht="15">
      <c r="A20" s="14" t="s">
        <v>162</v>
      </c>
      <c r="B20" s="15">
        <v>0.996</v>
      </c>
      <c r="C20" t="s">
        <v>252</v>
      </c>
    </row>
    <row r="21" spans="1:3" ht="15">
      <c r="A21" s="14" t="s">
        <v>260</v>
      </c>
      <c r="B21" s="15">
        <v>1</v>
      </c>
      <c r="C21" t="s">
        <v>252</v>
      </c>
    </row>
    <row r="22" spans="1:3" ht="25.5">
      <c r="A22" s="14" t="s">
        <v>23</v>
      </c>
      <c r="B22" s="15">
        <v>1</v>
      </c>
      <c r="C22" t="s">
        <v>252</v>
      </c>
    </row>
    <row r="23" spans="1:3" ht="15">
      <c r="A23" s="14" t="s">
        <v>28</v>
      </c>
      <c r="B23" s="15">
        <v>1</v>
      </c>
      <c r="C23" t="s">
        <v>252</v>
      </c>
    </row>
    <row r="24" spans="1:3" ht="15">
      <c r="A24" s="14" t="s">
        <v>37</v>
      </c>
      <c r="B24" s="15">
        <v>1</v>
      </c>
      <c r="C24" t="s">
        <v>252</v>
      </c>
    </row>
    <row r="25" spans="1:3" ht="15">
      <c r="A25" s="14" t="s">
        <v>41</v>
      </c>
      <c r="B25" s="15">
        <v>1</v>
      </c>
      <c r="C25" t="s">
        <v>252</v>
      </c>
    </row>
    <row r="26" spans="1:3" ht="15">
      <c r="A26" s="14" t="s">
        <v>47</v>
      </c>
      <c r="B26" s="15">
        <v>1</v>
      </c>
      <c r="C26" t="s">
        <v>252</v>
      </c>
    </row>
    <row r="27" spans="1:3" ht="15">
      <c r="A27" s="14" t="s">
        <v>55</v>
      </c>
      <c r="B27" s="15">
        <v>1</v>
      </c>
      <c r="C27" t="s">
        <v>252</v>
      </c>
    </row>
    <row r="28" spans="1:3" ht="15">
      <c r="A28" s="14" t="s">
        <v>58</v>
      </c>
      <c r="B28" s="15">
        <v>1</v>
      </c>
      <c r="C28" t="s">
        <v>252</v>
      </c>
    </row>
    <row r="29" spans="1:3" ht="15">
      <c r="A29" s="14" t="s">
        <v>60</v>
      </c>
      <c r="B29" s="15">
        <v>1</v>
      </c>
      <c r="C29" t="s">
        <v>252</v>
      </c>
    </row>
    <row r="30" spans="1:3" ht="15">
      <c r="A30" s="14" t="s">
        <v>85</v>
      </c>
      <c r="B30" s="15">
        <v>1</v>
      </c>
      <c r="C30" t="s">
        <v>252</v>
      </c>
    </row>
    <row r="31" spans="1:3" ht="25.5">
      <c r="A31" s="14" t="s">
        <v>86</v>
      </c>
      <c r="B31" s="15">
        <v>1</v>
      </c>
      <c r="C31" t="s">
        <v>252</v>
      </c>
    </row>
    <row r="32" spans="1:3" ht="15">
      <c r="A32" s="14" t="s">
        <v>103</v>
      </c>
      <c r="B32" s="15">
        <v>1</v>
      </c>
      <c r="C32" t="s">
        <v>252</v>
      </c>
    </row>
    <row r="33" spans="1:3" ht="15">
      <c r="A33" s="14" t="s">
        <v>105</v>
      </c>
      <c r="B33" s="15">
        <v>1</v>
      </c>
      <c r="C33" t="s">
        <v>252</v>
      </c>
    </row>
    <row r="34" spans="1:3" ht="15">
      <c r="A34" s="14" t="s">
        <v>108</v>
      </c>
      <c r="B34" s="15">
        <v>1</v>
      </c>
      <c r="C34" t="s">
        <v>252</v>
      </c>
    </row>
    <row r="35" spans="1:3" ht="15">
      <c r="A35" s="14" t="s">
        <v>119</v>
      </c>
      <c r="B35" s="15">
        <v>1</v>
      </c>
      <c r="C35" t="s">
        <v>252</v>
      </c>
    </row>
    <row r="36" spans="1:3" ht="15">
      <c r="A36" s="14" t="s">
        <v>124</v>
      </c>
      <c r="B36" s="15">
        <v>1</v>
      </c>
      <c r="C36" t="s">
        <v>252</v>
      </c>
    </row>
    <row r="37" spans="1:3" ht="25.5">
      <c r="A37" s="14" t="s">
        <v>130</v>
      </c>
      <c r="B37" s="15">
        <v>1</v>
      </c>
      <c r="C37" t="s">
        <v>252</v>
      </c>
    </row>
    <row r="38" spans="1:3" ht="15">
      <c r="A38" s="14" t="s">
        <v>136</v>
      </c>
      <c r="B38" s="15">
        <v>1</v>
      </c>
      <c r="C38" t="s">
        <v>252</v>
      </c>
    </row>
    <row r="39" spans="1:3" ht="25.5">
      <c r="A39" s="14" t="s">
        <v>165</v>
      </c>
      <c r="B39" s="15">
        <v>1</v>
      </c>
      <c r="C39" t="s">
        <v>252</v>
      </c>
    </row>
    <row r="40" spans="1:3" ht="25.5">
      <c r="A40" s="14" t="s">
        <v>167</v>
      </c>
      <c r="B40" s="15">
        <v>1</v>
      </c>
      <c r="C40" t="s">
        <v>252</v>
      </c>
    </row>
    <row r="41" spans="1:3" ht="15">
      <c r="A41" s="14" t="s">
        <v>183</v>
      </c>
      <c r="B41" s="15">
        <v>1</v>
      </c>
      <c r="C41" t="s">
        <v>252</v>
      </c>
    </row>
    <row r="42" spans="1:3" ht="15">
      <c r="A42" s="14" t="s">
        <v>22</v>
      </c>
      <c r="B42" s="15">
        <v>1.002</v>
      </c>
      <c r="C42" t="s">
        <v>252</v>
      </c>
    </row>
    <row r="43" spans="1:3" ht="25.5">
      <c r="A43" s="14" t="s">
        <v>232</v>
      </c>
      <c r="B43" s="15">
        <v>1.002</v>
      </c>
      <c r="C43" t="s">
        <v>252</v>
      </c>
    </row>
    <row r="44" spans="1:3" ht="15">
      <c r="A44" s="14" t="s">
        <v>157</v>
      </c>
      <c r="B44" s="15">
        <v>1.005</v>
      </c>
      <c r="C44" t="s">
        <v>252</v>
      </c>
    </row>
    <row r="45" spans="1:3" ht="15">
      <c r="A45" s="14" t="s">
        <v>158</v>
      </c>
      <c r="B45" s="15">
        <v>1.009</v>
      </c>
      <c r="C45" t="s">
        <v>252</v>
      </c>
    </row>
    <row r="46" spans="1:3" ht="15">
      <c r="A46" s="14" t="s">
        <v>74</v>
      </c>
      <c r="B46" s="15">
        <v>1.013</v>
      </c>
      <c r="C46" t="s">
        <v>252</v>
      </c>
    </row>
    <row r="47" spans="1:3" ht="15">
      <c r="A47" s="14" t="s">
        <v>112</v>
      </c>
      <c r="B47" s="15">
        <v>1.013</v>
      </c>
      <c r="C47" t="s">
        <v>252</v>
      </c>
    </row>
    <row r="48" spans="1:3" ht="15">
      <c r="A48" s="14" t="s">
        <v>110</v>
      </c>
      <c r="B48" s="15">
        <v>1.014</v>
      </c>
      <c r="C48" t="s">
        <v>252</v>
      </c>
    </row>
    <row r="49" spans="1:3" ht="15">
      <c r="A49" s="14" t="s">
        <v>192</v>
      </c>
      <c r="B49" s="15">
        <v>1.015</v>
      </c>
      <c r="C49" t="s">
        <v>252</v>
      </c>
    </row>
    <row r="50" spans="1:3" ht="15">
      <c r="A50" s="14" t="s">
        <v>159</v>
      </c>
      <c r="B50" s="15">
        <v>1.016</v>
      </c>
      <c r="C50" t="s">
        <v>252</v>
      </c>
    </row>
    <row r="51" spans="1:3" ht="15">
      <c r="A51" s="14" t="s">
        <v>217</v>
      </c>
      <c r="B51" s="15">
        <v>1.016</v>
      </c>
      <c r="C51" t="s">
        <v>252</v>
      </c>
    </row>
    <row r="52" spans="1:3" ht="15">
      <c r="A52" s="14" t="s">
        <v>24</v>
      </c>
      <c r="B52" s="15">
        <v>1.017</v>
      </c>
      <c r="C52" t="s">
        <v>252</v>
      </c>
    </row>
    <row r="53" spans="1:3" ht="15">
      <c r="A53" s="14" t="s">
        <v>179</v>
      </c>
      <c r="B53" s="15">
        <v>1.018</v>
      </c>
      <c r="C53" t="s">
        <v>252</v>
      </c>
    </row>
    <row r="54" spans="1:3" ht="25.5">
      <c r="A54" s="14" t="s">
        <v>233</v>
      </c>
      <c r="B54" s="15">
        <v>1.019</v>
      </c>
      <c r="C54" t="s">
        <v>252</v>
      </c>
    </row>
    <row r="55" spans="1:3" ht="15">
      <c r="A55" s="14" t="s">
        <v>194</v>
      </c>
      <c r="B55" s="15">
        <v>1.019</v>
      </c>
      <c r="C55" t="s">
        <v>252</v>
      </c>
    </row>
    <row r="56" spans="1:3" ht="15">
      <c r="A56" s="14" t="s">
        <v>91</v>
      </c>
      <c r="B56" s="15">
        <v>1.02</v>
      </c>
      <c r="C56" t="s">
        <v>252</v>
      </c>
    </row>
    <row r="57" spans="1:3" ht="25.5">
      <c r="A57" s="14" t="s">
        <v>234</v>
      </c>
      <c r="B57" s="15">
        <v>1.02</v>
      </c>
      <c r="C57" t="s">
        <v>252</v>
      </c>
    </row>
    <row r="58" spans="1:3" ht="25.5">
      <c r="A58" s="14" t="s">
        <v>111</v>
      </c>
      <c r="B58" s="15">
        <v>1.021</v>
      </c>
      <c r="C58" t="s">
        <v>252</v>
      </c>
    </row>
    <row r="59" spans="1:3" ht="15">
      <c r="A59" s="14" t="s">
        <v>235</v>
      </c>
      <c r="B59" s="15">
        <v>1.022</v>
      </c>
      <c r="C59" t="s">
        <v>252</v>
      </c>
    </row>
    <row r="60" spans="1:3" ht="25.5">
      <c r="A60" s="14" t="s">
        <v>128</v>
      </c>
      <c r="B60" s="15">
        <v>1.022</v>
      </c>
      <c r="C60" t="s">
        <v>252</v>
      </c>
    </row>
    <row r="61" spans="1:3" ht="15">
      <c r="A61" s="14" t="s">
        <v>149</v>
      </c>
      <c r="B61" s="15">
        <v>1.022</v>
      </c>
      <c r="C61" t="s">
        <v>252</v>
      </c>
    </row>
    <row r="62" spans="1:3" ht="15">
      <c r="A62" s="14" t="s">
        <v>122</v>
      </c>
      <c r="B62" s="15">
        <v>1.023</v>
      </c>
      <c r="C62" t="s">
        <v>252</v>
      </c>
    </row>
    <row r="63" spans="1:3" ht="15">
      <c r="A63" s="14" t="s">
        <v>59</v>
      </c>
      <c r="B63" s="15">
        <v>1.024</v>
      </c>
      <c r="C63" t="s">
        <v>252</v>
      </c>
    </row>
    <row r="64" spans="1:3" ht="15">
      <c r="A64" s="14" t="s">
        <v>131</v>
      </c>
      <c r="B64" s="15">
        <v>1.025</v>
      </c>
      <c r="C64" t="s">
        <v>252</v>
      </c>
    </row>
    <row r="65" spans="1:3" ht="25.5">
      <c r="A65" s="14" t="s">
        <v>90</v>
      </c>
      <c r="B65" s="15">
        <v>1.026</v>
      </c>
      <c r="C65" t="s">
        <v>252</v>
      </c>
    </row>
    <row r="66" spans="1:3" ht="15">
      <c r="A66" s="14" t="s">
        <v>72</v>
      </c>
      <c r="B66" s="15">
        <v>1.027</v>
      </c>
      <c r="C66" t="s">
        <v>252</v>
      </c>
    </row>
    <row r="67" spans="1:3" ht="15">
      <c r="A67" s="14" t="s">
        <v>113</v>
      </c>
      <c r="B67" s="15">
        <v>1.027</v>
      </c>
      <c r="C67" t="s">
        <v>252</v>
      </c>
    </row>
    <row r="68" spans="1:3" ht="15">
      <c r="A68" s="14" t="s">
        <v>176</v>
      </c>
      <c r="B68" s="15">
        <v>1.027</v>
      </c>
      <c r="C68" t="s">
        <v>252</v>
      </c>
    </row>
    <row r="69" spans="1:3" ht="25.5">
      <c r="A69" s="14" t="s">
        <v>236</v>
      </c>
      <c r="B69" s="15">
        <v>1.028</v>
      </c>
      <c r="C69" t="s">
        <v>252</v>
      </c>
    </row>
    <row r="70" spans="1:3" ht="15">
      <c r="A70" s="14" t="s">
        <v>177</v>
      </c>
      <c r="B70" s="15">
        <v>1.029</v>
      </c>
      <c r="C70" t="s">
        <v>252</v>
      </c>
    </row>
    <row r="71" spans="1:3" ht="15">
      <c r="A71" s="14" t="s">
        <v>220</v>
      </c>
      <c r="B71" s="15">
        <v>1.029</v>
      </c>
      <c r="C71" t="s">
        <v>252</v>
      </c>
    </row>
    <row r="72" spans="1:3" ht="15">
      <c r="A72" s="14" t="s">
        <v>33</v>
      </c>
      <c r="B72" s="15">
        <v>1.03</v>
      </c>
      <c r="C72" t="s">
        <v>252</v>
      </c>
    </row>
    <row r="73" spans="1:3" ht="15">
      <c r="A73" s="14" t="s">
        <v>237</v>
      </c>
      <c r="B73" s="15">
        <v>1.032</v>
      </c>
      <c r="C73" t="s">
        <v>252</v>
      </c>
    </row>
    <row r="74" spans="1:3" ht="15">
      <c r="A74" s="14" t="s">
        <v>25</v>
      </c>
      <c r="B74" s="15">
        <v>1.035</v>
      </c>
      <c r="C74" t="s">
        <v>252</v>
      </c>
    </row>
    <row r="75" spans="1:3" ht="15">
      <c r="A75" s="14" t="s">
        <v>94</v>
      </c>
      <c r="B75" s="15">
        <v>1.035</v>
      </c>
      <c r="C75" t="s">
        <v>252</v>
      </c>
    </row>
    <row r="76" spans="1:3" ht="15">
      <c r="A76" s="14" t="s">
        <v>238</v>
      </c>
      <c r="B76" s="15">
        <v>1.035</v>
      </c>
      <c r="C76" t="s">
        <v>252</v>
      </c>
    </row>
    <row r="77" spans="1:3" ht="15">
      <c r="A77" s="14" t="s">
        <v>109</v>
      </c>
      <c r="B77" s="15">
        <v>1.035</v>
      </c>
      <c r="C77" t="s">
        <v>252</v>
      </c>
    </row>
    <row r="78" spans="1:3" ht="15">
      <c r="A78" s="14" t="s">
        <v>188</v>
      </c>
      <c r="B78" s="15">
        <v>1.035</v>
      </c>
      <c r="C78" t="s">
        <v>252</v>
      </c>
    </row>
    <row r="79" spans="1:3" ht="25.5">
      <c r="A79" s="14" t="s">
        <v>146</v>
      </c>
      <c r="B79" s="15">
        <v>1.036</v>
      </c>
      <c r="C79" t="s">
        <v>252</v>
      </c>
    </row>
    <row r="80" spans="1:3" ht="15">
      <c r="A80" s="14" t="s">
        <v>155</v>
      </c>
      <c r="B80" s="15">
        <v>1.036</v>
      </c>
      <c r="C80" t="s">
        <v>252</v>
      </c>
    </row>
    <row r="81" spans="1:3" ht="15">
      <c r="A81" s="14" t="s">
        <v>207</v>
      </c>
      <c r="B81" s="15">
        <v>1.037</v>
      </c>
      <c r="C81" t="s">
        <v>252</v>
      </c>
    </row>
    <row r="82" spans="1:3" ht="15">
      <c r="A82" s="14" t="s">
        <v>45</v>
      </c>
      <c r="B82" s="15">
        <v>1.039</v>
      </c>
      <c r="C82" t="s">
        <v>252</v>
      </c>
    </row>
    <row r="83" spans="1:3" ht="15">
      <c r="A83" s="14" t="s">
        <v>68</v>
      </c>
      <c r="B83" s="15">
        <v>1.039</v>
      </c>
      <c r="C83" t="s">
        <v>252</v>
      </c>
    </row>
    <row r="84" spans="1:3" ht="15">
      <c r="A84" s="14" t="s">
        <v>117</v>
      </c>
      <c r="B84" s="15">
        <v>1.039</v>
      </c>
      <c r="C84" t="s">
        <v>252</v>
      </c>
    </row>
    <row r="85" spans="1:3" ht="25.5">
      <c r="A85" s="14" t="s">
        <v>95</v>
      </c>
      <c r="B85" s="15">
        <v>1.04</v>
      </c>
      <c r="C85" t="s">
        <v>252</v>
      </c>
    </row>
    <row r="86" spans="1:3" ht="15">
      <c r="A86" s="14" t="s">
        <v>216</v>
      </c>
      <c r="B86" s="15">
        <v>1.043</v>
      </c>
      <c r="C86" t="s">
        <v>252</v>
      </c>
    </row>
    <row r="87" spans="1:3" ht="25.5">
      <c r="A87" s="14" t="s">
        <v>78</v>
      </c>
      <c r="B87" s="15">
        <v>1.044</v>
      </c>
      <c r="C87" t="s">
        <v>252</v>
      </c>
    </row>
    <row r="88" spans="1:3" ht="15">
      <c r="A88" s="14" t="s">
        <v>79</v>
      </c>
      <c r="B88" s="15">
        <v>1.044</v>
      </c>
      <c r="C88" t="s">
        <v>252</v>
      </c>
    </row>
    <row r="89" spans="1:3" ht="15">
      <c r="A89" s="14" t="s">
        <v>163</v>
      </c>
      <c r="B89" s="15">
        <v>1.044</v>
      </c>
      <c r="C89" t="s">
        <v>252</v>
      </c>
    </row>
    <row r="90" spans="1:3" ht="15">
      <c r="A90" s="14" t="s">
        <v>147</v>
      </c>
      <c r="B90" s="15">
        <v>1.045</v>
      </c>
      <c r="C90" t="s">
        <v>252</v>
      </c>
    </row>
    <row r="91" spans="1:3" ht="15">
      <c r="A91" s="14" t="s">
        <v>195</v>
      </c>
      <c r="B91" s="15">
        <v>1.045</v>
      </c>
      <c r="C91" t="s">
        <v>252</v>
      </c>
    </row>
    <row r="92" spans="1:3" ht="15">
      <c r="A92" s="14" t="s">
        <v>187</v>
      </c>
      <c r="B92" s="15">
        <v>1.046</v>
      </c>
      <c r="C92" t="s">
        <v>252</v>
      </c>
    </row>
    <row r="93" spans="1:3" ht="25.5">
      <c r="A93" s="14" t="s">
        <v>32</v>
      </c>
      <c r="B93" s="15">
        <v>1.047</v>
      </c>
      <c r="C93" t="s">
        <v>252</v>
      </c>
    </row>
    <row r="94" spans="1:3" ht="15">
      <c r="A94" s="14" t="s">
        <v>239</v>
      </c>
      <c r="B94" s="15">
        <v>1.047</v>
      </c>
      <c r="C94" t="s">
        <v>252</v>
      </c>
    </row>
    <row r="95" spans="1:3" ht="25.5">
      <c r="A95" s="14" t="s">
        <v>36</v>
      </c>
      <c r="B95" s="15">
        <v>1.049</v>
      </c>
      <c r="C95" t="s">
        <v>252</v>
      </c>
    </row>
    <row r="96" spans="1:3" ht="25.5">
      <c r="A96" s="14" t="s">
        <v>132</v>
      </c>
      <c r="B96" s="15">
        <v>1.049</v>
      </c>
      <c r="C96" t="s">
        <v>252</v>
      </c>
    </row>
    <row r="97" spans="1:3" ht="25.5">
      <c r="A97" s="14" t="s">
        <v>240</v>
      </c>
      <c r="B97" s="15">
        <v>1.052</v>
      </c>
      <c r="C97" t="s">
        <v>252</v>
      </c>
    </row>
    <row r="98" spans="1:3" ht="15">
      <c r="A98" s="14" t="s">
        <v>175</v>
      </c>
      <c r="B98" s="15">
        <v>1.052</v>
      </c>
      <c r="C98" t="s">
        <v>252</v>
      </c>
    </row>
    <row r="99" spans="1:3" ht="15">
      <c r="A99" s="14" t="s">
        <v>88</v>
      </c>
      <c r="B99" s="15">
        <v>1.054</v>
      </c>
      <c r="C99" t="s">
        <v>252</v>
      </c>
    </row>
    <row r="100" spans="1:3" ht="25.5">
      <c r="A100" s="14" t="s">
        <v>241</v>
      </c>
      <c r="B100" s="15">
        <v>1.056</v>
      </c>
      <c r="C100" t="s">
        <v>252</v>
      </c>
    </row>
    <row r="101" spans="1:3" ht="38.25">
      <c r="A101" s="14" t="s">
        <v>156</v>
      </c>
      <c r="B101" s="15">
        <v>1.056</v>
      </c>
      <c r="C101" t="s">
        <v>252</v>
      </c>
    </row>
    <row r="102" spans="1:3" ht="15">
      <c r="A102" s="14" t="s">
        <v>57</v>
      </c>
      <c r="B102" s="15">
        <v>1.057</v>
      </c>
      <c r="C102" t="s">
        <v>252</v>
      </c>
    </row>
    <row r="103" spans="1:3" ht="15">
      <c r="A103" s="14" t="s">
        <v>26</v>
      </c>
      <c r="B103" s="15">
        <v>1.058</v>
      </c>
      <c r="C103" t="s">
        <v>252</v>
      </c>
    </row>
    <row r="104" spans="1:3" ht="15">
      <c r="A104" s="14" t="s">
        <v>89</v>
      </c>
      <c r="B104" s="15">
        <v>1.06</v>
      </c>
      <c r="C104" t="s">
        <v>252</v>
      </c>
    </row>
    <row r="105" spans="1:3" ht="15">
      <c r="A105" s="14" t="s">
        <v>221</v>
      </c>
      <c r="B105" s="15">
        <v>1.062</v>
      </c>
      <c r="C105" t="s">
        <v>252</v>
      </c>
    </row>
    <row r="106" spans="1:3" ht="25.5">
      <c r="A106" s="14" t="s">
        <v>77</v>
      </c>
      <c r="B106" s="15">
        <v>1.064</v>
      </c>
      <c r="C106" t="s">
        <v>252</v>
      </c>
    </row>
    <row r="107" spans="1:3" ht="15">
      <c r="A107" s="14" t="s">
        <v>203</v>
      </c>
      <c r="B107" s="15">
        <v>1.065</v>
      </c>
      <c r="C107" t="s">
        <v>252</v>
      </c>
    </row>
    <row r="108" spans="1:3" ht="15">
      <c r="A108" s="14" t="s">
        <v>191</v>
      </c>
      <c r="B108" s="15">
        <v>1.066</v>
      </c>
      <c r="C108" t="s">
        <v>252</v>
      </c>
    </row>
    <row r="109" spans="1:3" ht="15">
      <c r="A109" s="14" t="s">
        <v>193</v>
      </c>
      <c r="B109" s="15">
        <v>1.067</v>
      </c>
      <c r="C109" t="s">
        <v>252</v>
      </c>
    </row>
    <row r="110" spans="1:3" ht="15">
      <c r="A110" s="14" t="s">
        <v>107</v>
      </c>
      <c r="B110" s="15">
        <v>1.07</v>
      </c>
      <c r="C110" t="s">
        <v>252</v>
      </c>
    </row>
    <row r="111" spans="1:3" ht="15">
      <c r="A111" s="14" t="s">
        <v>31</v>
      </c>
      <c r="B111" s="15">
        <v>1.071</v>
      </c>
      <c r="C111" t="s">
        <v>252</v>
      </c>
    </row>
    <row r="112" spans="1:3" ht="38.25">
      <c r="A112" s="14" t="s">
        <v>123</v>
      </c>
      <c r="B112" s="15">
        <v>1.071</v>
      </c>
      <c r="C112" t="s">
        <v>252</v>
      </c>
    </row>
    <row r="113" spans="1:3" ht="25.5">
      <c r="A113" s="14" t="s">
        <v>69</v>
      </c>
      <c r="B113" s="15">
        <v>1.072</v>
      </c>
      <c r="C113" t="s">
        <v>252</v>
      </c>
    </row>
    <row r="114" spans="1:3" ht="15">
      <c r="A114" s="14" t="s">
        <v>83</v>
      </c>
      <c r="B114" s="15">
        <v>1.074</v>
      </c>
      <c r="C114" t="s">
        <v>252</v>
      </c>
    </row>
    <row r="115" spans="1:3" ht="15">
      <c r="A115" s="14" t="s">
        <v>164</v>
      </c>
      <c r="B115" s="15">
        <v>1.076</v>
      </c>
      <c r="C115" t="s">
        <v>252</v>
      </c>
    </row>
    <row r="116" spans="1:3" ht="15">
      <c r="A116" s="14" t="s">
        <v>222</v>
      </c>
      <c r="B116" s="15">
        <v>1.076</v>
      </c>
      <c r="C116" t="s">
        <v>252</v>
      </c>
    </row>
    <row r="117" spans="1:3" ht="15">
      <c r="A117" s="14" t="s">
        <v>127</v>
      </c>
      <c r="B117" s="15">
        <v>1.079</v>
      </c>
      <c r="C117" t="s">
        <v>252</v>
      </c>
    </row>
    <row r="118" spans="1:3" ht="15">
      <c r="A118" s="14" t="s">
        <v>186</v>
      </c>
      <c r="B118" s="15">
        <v>1.08</v>
      </c>
      <c r="C118" t="s">
        <v>252</v>
      </c>
    </row>
    <row r="119" spans="1:3" ht="15">
      <c r="A119" s="14" t="s">
        <v>145</v>
      </c>
      <c r="B119" s="15">
        <v>1.082</v>
      </c>
      <c r="C119" t="s">
        <v>252</v>
      </c>
    </row>
    <row r="120" spans="1:3" ht="25.5">
      <c r="A120" s="14" t="s">
        <v>46</v>
      </c>
      <c r="B120" s="15">
        <v>1.084</v>
      </c>
      <c r="C120" t="s">
        <v>252</v>
      </c>
    </row>
    <row r="121" spans="1:3" ht="25.5">
      <c r="A121" s="14" t="s">
        <v>118</v>
      </c>
      <c r="B121" s="15">
        <v>1.085</v>
      </c>
      <c r="C121" t="s">
        <v>252</v>
      </c>
    </row>
    <row r="122" spans="1:3" ht="38.25">
      <c r="A122" s="14" t="s">
        <v>154</v>
      </c>
      <c r="B122" s="15">
        <v>1.085</v>
      </c>
      <c r="C122" t="s">
        <v>252</v>
      </c>
    </row>
    <row r="123" spans="1:3" ht="15">
      <c r="A123" s="14" t="s">
        <v>148</v>
      </c>
      <c r="B123" s="15">
        <v>1.088</v>
      </c>
      <c r="C123" t="s">
        <v>252</v>
      </c>
    </row>
    <row r="124" spans="1:3" ht="25.5">
      <c r="A124" s="14" t="s">
        <v>30</v>
      </c>
      <c r="B124" s="15">
        <v>1.09</v>
      </c>
      <c r="C124" t="s">
        <v>252</v>
      </c>
    </row>
    <row r="125" spans="1:3" ht="15">
      <c r="A125" s="14" t="s">
        <v>212</v>
      </c>
      <c r="B125" s="15">
        <v>1.09</v>
      </c>
      <c r="C125" t="s">
        <v>252</v>
      </c>
    </row>
    <row r="126" spans="1:3" ht="15">
      <c r="A126" s="14" t="s">
        <v>27</v>
      </c>
      <c r="B126" s="15">
        <v>1.091</v>
      </c>
      <c r="C126" t="s">
        <v>252</v>
      </c>
    </row>
    <row r="127" spans="1:3" ht="15">
      <c r="A127" s="14" t="s">
        <v>42</v>
      </c>
      <c r="B127" s="15">
        <v>1.092</v>
      </c>
      <c r="C127" t="s">
        <v>252</v>
      </c>
    </row>
    <row r="128" spans="1:3" ht="15">
      <c r="A128" s="14" t="s">
        <v>115</v>
      </c>
      <c r="B128" s="15">
        <v>1.092</v>
      </c>
      <c r="C128" t="s">
        <v>252</v>
      </c>
    </row>
    <row r="129" spans="1:3" ht="15">
      <c r="A129" s="14" t="s">
        <v>35</v>
      </c>
      <c r="B129" s="15">
        <v>1.095</v>
      </c>
      <c r="C129" t="s">
        <v>252</v>
      </c>
    </row>
    <row r="130" spans="1:3" ht="15">
      <c r="A130" s="14" t="s">
        <v>242</v>
      </c>
      <c r="B130" s="15">
        <v>1.096</v>
      </c>
      <c r="C130" t="s">
        <v>252</v>
      </c>
    </row>
    <row r="131" spans="1:3" ht="25.5">
      <c r="A131" s="14" t="s">
        <v>121</v>
      </c>
      <c r="B131" s="15">
        <v>1.097</v>
      </c>
      <c r="C131" t="s">
        <v>252</v>
      </c>
    </row>
    <row r="132" spans="1:3" ht="15">
      <c r="A132" s="14" t="s">
        <v>67</v>
      </c>
      <c r="B132" s="15">
        <v>1.098</v>
      </c>
      <c r="C132" t="s">
        <v>252</v>
      </c>
    </row>
    <row r="133" spans="1:3" ht="25.5">
      <c r="A133" s="14" t="s">
        <v>70</v>
      </c>
      <c r="B133" s="15">
        <v>1.098</v>
      </c>
      <c r="C133" t="s">
        <v>252</v>
      </c>
    </row>
    <row r="134" spans="1:3" ht="25.5">
      <c r="A134" s="14" t="s">
        <v>84</v>
      </c>
      <c r="B134" s="15">
        <v>1.098</v>
      </c>
      <c r="C134" t="s">
        <v>252</v>
      </c>
    </row>
    <row r="135" spans="1:3" ht="15">
      <c r="A135" s="14" t="s">
        <v>101</v>
      </c>
      <c r="B135" s="15">
        <v>1.098</v>
      </c>
      <c r="C135" t="s">
        <v>252</v>
      </c>
    </row>
    <row r="136" spans="1:3" ht="15">
      <c r="A136" s="14" t="s">
        <v>214</v>
      </c>
      <c r="B136" s="15">
        <v>1.098</v>
      </c>
      <c r="C136" t="s">
        <v>252</v>
      </c>
    </row>
    <row r="137" spans="1:3" ht="15">
      <c r="A137" s="14" t="s">
        <v>93</v>
      </c>
      <c r="B137" s="15">
        <v>1.102</v>
      </c>
      <c r="C137" t="s">
        <v>252</v>
      </c>
    </row>
    <row r="138" spans="1:3" ht="38.25">
      <c r="A138" s="14" t="s">
        <v>243</v>
      </c>
      <c r="B138" s="15">
        <v>1.105</v>
      </c>
      <c r="C138" t="s">
        <v>252</v>
      </c>
    </row>
    <row r="139" spans="1:3" ht="15">
      <c r="A139" s="14" t="s">
        <v>181</v>
      </c>
      <c r="B139" s="15">
        <v>1.108</v>
      </c>
      <c r="C139" t="s">
        <v>252</v>
      </c>
    </row>
    <row r="140" spans="1:3" ht="15">
      <c r="A140" s="14" t="s">
        <v>208</v>
      </c>
      <c r="B140" s="15">
        <v>1.108</v>
      </c>
      <c r="C140" t="s">
        <v>252</v>
      </c>
    </row>
    <row r="141" spans="1:3" ht="15">
      <c r="A141" s="14" t="s">
        <v>53</v>
      </c>
      <c r="B141" s="15">
        <v>1.109</v>
      </c>
      <c r="C141" t="s">
        <v>252</v>
      </c>
    </row>
    <row r="142" spans="1:3" ht="25.5">
      <c r="A142" s="14" t="s">
        <v>43</v>
      </c>
      <c r="B142" s="15">
        <v>1.112</v>
      </c>
      <c r="C142" t="s">
        <v>252</v>
      </c>
    </row>
    <row r="143" spans="1:3" ht="15">
      <c r="A143" s="14" t="s">
        <v>92</v>
      </c>
      <c r="B143" s="15">
        <v>1.112</v>
      </c>
      <c r="C143" t="s">
        <v>252</v>
      </c>
    </row>
    <row r="144" spans="1:3" ht="38.25">
      <c r="A144" s="14" t="s">
        <v>34</v>
      </c>
      <c r="B144" s="15">
        <v>1.115</v>
      </c>
      <c r="C144" t="s">
        <v>252</v>
      </c>
    </row>
    <row r="145" spans="1:3" ht="15">
      <c r="A145" s="14" t="s">
        <v>180</v>
      </c>
      <c r="B145" s="15">
        <v>1.118</v>
      </c>
      <c r="C145" t="s">
        <v>252</v>
      </c>
    </row>
    <row r="146" spans="1:3" ht="15">
      <c r="A146" s="14" t="s">
        <v>99</v>
      </c>
      <c r="B146" s="15">
        <v>1.119</v>
      </c>
      <c r="C146" t="s">
        <v>252</v>
      </c>
    </row>
    <row r="147" spans="1:3" ht="15">
      <c r="A147" s="14" t="s">
        <v>151</v>
      </c>
      <c r="B147" s="15">
        <v>1.12</v>
      </c>
      <c r="C147" t="s">
        <v>252</v>
      </c>
    </row>
    <row r="148" spans="1:3" ht="15">
      <c r="A148" s="14" t="s">
        <v>71</v>
      </c>
      <c r="B148" s="15">
        <v>1.122</v>
      </c>
      <c r="C148" t="s">
        <v>252</v>
      </c>
    </row>
    <row r="149" spans="1:3" ht="15">
      <c r="A149" s="14" t="s">
        <v>211</v>
      </c>
      <c r="B149" s="15">
        <v>1.122</v>
      </c>
      <c r="C149" t="s">
        <v>252</v>
      </c>
    </row>
    <row r="150" spans="1:3" ht="15">
      <c r="A150" s="14" t="s">
        <v>81</v>
      </c>
      <c r="B150" s="15">
        <v>1.126</v>
      </c>
      <c r="C150" t="s">
        <v>252</v>
      </c>
    </row>
    <row r="151" spans="1:3" ht="15">
      <c r="A151" s="14" t="s">
        <v>126</v>
      </c>
      <c r="B151" s="15">
        <v>1.132</v>
      </c>
      <c r="C151" t="s">
        <v>252</v>
      </c>
    </row>
    <row r="152" spans="1:3" ht="15">
      <c r="A152" s="14" t="s">
        <v>120</v>
      </c>
      <c r="B152" s="15">
        <v>1.133</v>
      </c>
      <c r="C152" t="s">
        <v>252</v>
      </c>
    </row>
    <row r="153" spans="1:3" ht="15">
      <c r="A153" s="14" t="s">
        <v>102</v>
      </c>
      <c r="B153" s="15">
        <v>1.134</v>
      </c>
      <c r="C153" t="s">
        <v>252</v>
      </c>
    </row>
    <row r="154" spans="1:3" ht="15">
      <c r="A154" s="14" t="s">
        <v>54</v>
      </c>
      <c r="B154" s="15">
        <v>1.136</v>
      </c>
      <c r="C154" t="s">
        <v>252</v>
      </c>
    </row>
    <row r="155" spans="1:3" ht="15">
      <c r="A155" s="14" t="s">
        <v>143</v>
      </c>
      <c r="B155" s="15">
        <v>1.137</v>
      </c>
      <c r="C155" t="s">
        <v>252</v>
      </c>
    </row>
    <row r="156" spans="1:3" ht="25.5">
      <c r="A156" s="14" t="s">
        <v>44</v>
      </c>
      <c r="B156" s="15">
        <v>1.141</v>
      </c>
      <c r="C156" t="s">
        <v>252</v>
      </c>
    </row>
    <row r="157" spans="1:3" ht="15">
      <c r="A157" s="14" t="s">
        <v>174</v>
      </c>
      <c r="B157" s="15">
        <v>1.143</v>
      </c>
      <c r="C157" t="s">
        <v>252</v>
      </c>
    </row>
    <row r="158" spans="1:3" ht="15">
      <c r="A158" s="14" t="s">
        <v>98</v>
      </c>
      <c r="B158" s="15">
        <v>1.144</v>
      </c>
      <c r="C158" t="s">
        <v>252</v>
      </c>
    </row>
    <row r="159" spans="1:3" ht="25.5">
      <c r="A159" s="14" t="s">
        <v>244</v>
      </c>
      <c r="B159" s="15">
        <v>1.145</v>
      </c>
      <c r="C159" t="s">
        <v>252</v>
      </c>
    </row>
    <row r="160" spans="1:3" ht="15">
      <c r="A160" s="14" t="s">
        <v>82</v>
      </c>
      <c r="B160" s="15">
        <v>1.145</v>
      </c>
      <c r="C160" t="s">
        <v>252</v>
      </c>
    </row>
    <row r="161" spans="1:3" ht="15">
      <c r="A161" s="14" t="s">
        <v>185</v>
      </c>
      <c r="B161" s="15">
        <v>1.145</v>
      </c>
      <c r="C161" t="s">
        <v>252</v>
      </c>
    </row>
    <row r="162" spans="1:3" ht="38.25">
      <c r="A162" s="14" t="s">
        <v>204</v>
      </c>
      <c r="B162" s="15">
        <v>1.147</v>
      </c>
      <c r="C162" t="s">
        <v>252</v>
      </c>
    </row>
    <row r="163" spans="1:3" ht="15">
      <c r="A163" s="14" t="s">
        <v>209</v>
      </c>
      <c r="B163" s="15">
        <v>1.15</v>
      </c>
      <c r="C163" t="s">
        <v>252</v>
      </c>
    </row>
    <row r="164" spans="1:3" ht="15">
      <c r="A164" s="14" t="s">
        <v>87</v>
      </c>
      <c r="B164" s="15">
        <v>1.153</v>
      </c>
      <c r="C164" t="s">
        <v>252</v>
      </c>
    </row>
    <row r="165" spans="1:3" ht="15">
      <c r="A165" s="14" t="s">
        <v>29</v>
      </c>
      <c r="B165" s="15">
        <v>1.155</v>
      </c>
      <c r="C165" t="s">
        <v>252</v>
      </c>
    </row>
    <row r="166" spans="1:3" ht="25.5">
      <c r="A166" s="14" t="s">
        <v>153</v>
      </c>
      <c r="B166" s="15">
        <v>1.162</v>
      </c>
      <c r="C166" t="s">
        <v>252</v>
      </c>
    </row>
    <row r="167" spans="1:3" ht="15">
      <c r="A167" s="14" t="s">
        <v>150</v>
      </c>
      <c r="B167" s="15">
        <v>1.168</v>
      </c>
      <c r="C167" t="s">
        <v>252</v>
      </c>
    </row>
    <row r="168" spans="1:3" ht="38.25">
      <c r="A168" s="14" t="s">
        <v>166</v>
      </c>
      <c r="B168" s="15">
        <v>1.172</v>
      </c>
      <c r="C168" t="s">
        <v>252</v>
      </c>
    </row>
    <row r="169" spans="1:3" ht="15">
      <c r="A169" s="14" t="s">
        <v>97</v>
      </c>
      <c r="B169" s="15">
        <v>1.173</v>
      </c>
      <c r="C169" t="s">
        <v>252</v>
      </c>
    </row>
    <row r="170" spans="1:3" ht="15">
      <c r="A170" s="14" t="s">
        <v>215</v>
      </c>
      <c r="B170" s="15">
        <v>1.175</v>
      </c>
      <c r="C170" t="s">
        <v>252</v>
      </c>
    </row>
    <row r="171" spans="1:3" ht="15">
      <c r="A171" s="14" t="s">
        <v>52</v>
      </c>
      <c r="B171" s="15">
        <v>1.178</v>
      </c>
      <c r="C171" t="s">
        <v>252</v>
      </c>
    </row>
    <row r="172" spans="1:3" ht="15">
      <c r="A172" s="14" t="s">
        <v>210</v>
      </c>
      <c r="B172" s="15">
        <v>1.178</v>
      </c>
      <c r="C172" t="s">
        <v>252</v>
      </c>
    </row>
    <row r="173" spans="1:3" ht="15">
      <c r="A173" s="14" t="s">
        <v>182</v>
      </c>
      <c r="B173" s="15">
        <v>1.181</v>
      </c>
      <c r="C173" t="s">
        <v>252</v>
      </c>
    </row>
    <row r="174" spans="1:3" ht="15">
      <c r="A174" s="14" t="s">
        <v>48</v>
      </c>
      <c r="B174" s="15">
        <v>1.182</v>
      </c>
      <c r="C174" t="s">
        <v>252</v>
      </c>
    </row>
    <row r="175" spans="1:3" ht="15">
      <c r="A175" s="14" t="s">
        <v>116</v>
      </c>
      <c r="B175" s="15">
        <v>1.185</v>
      </c>
      <c r="C175" t="s">
        <v>252</v>
      </c>
    </row>
    <row r="176" spans="1:3" ht="38.25">
      <c r="A176" s="14" t="s">
        <v>100</v>
      </c>
      <c r="B176" s="15">
        <v>1.187</v>
      </c>
      <c r="C176" t="s">
        <v>252</v>
      </c>
    </row>
    <row r="177" spans="1:3" ht="15">
      <c r="A177" s="14" t="s">
        <v>161</v>
      </c>
      <c r="B177" s="15">
        <v>1.188</v>
      </c>
      <c r="C177" t="s">
        <v>252</v>
      </c>
    </row>
    <row r="178" spans="1:3" ht="38.25">
      <c r="A178" s="14" t="s">
        <v>65</v>
      </c>
      <c r="B178" s="15">
        <v>1.197</v>
      </c>
      <c r="C178" t="s">
        <v>252</v>
      </c>
    </row>
    <row r="179" spans="1:3" ht="15">
      <c r="A179" s="14" t="s">
        <v>125</v>
      </c>
      <c r="B179" s="15">
        <v>1.198</v>
      </c>
      <c r="C179" t="s">
        <v>252</v>
      </c>
    </row>
    <row r="180" spans="1:3" ht="25.5">
      <c r="A180" s="14" t="s">
        <v>171</v>
      </c>
      <c r="B180" s="15">
        <v>1.198</v>
      </c>
      <c r="C180" t="s">
        <v>252</v>
      </c>
    </row>
    <row r="181" spans="1:3" ht="15">
      <c r="A181" s="14" t="s">
        <v>189</v>
      </c>
      <c r="B181" s="15">
        <v>1.206</v>
      </c>
      <c r="C181" t="s">
        <v>252</v>
      </c>
    </row>
    <row r="182" spans="1:3" ht="25.5">
      <c r="A182" s="14" t="s">
        <v>66</v>
      </c>
      <c r="B182" s="15">
        <v>1.212</v>
      </c>
      <c r="C182" t="s">
        <v>252</v>
      </c>
    </row>
    <row r="183" spans="1:3" ht="15">
      <c r="A183" s="14" t="s">
        <v>245</v>
      </c>
      <c r="B183" s="15">
        <v>1.212</v>
      </c>
      <c r="C183" t="s">
        <v>252</v>
      </c>
    </row>
    <row r="184" spans="1:3" ht="15">
      <c r="A184" s="14" t="s">
        <v>142</v>
      </c>
      <c r="B184" s="15">
        <v>1.215</v>
      </c>
      <c r="C184" t="s">
        <v>252</v>
      </c>
    </row>
    <row r="185" spans="1:3" ht="15">
      <c r="A185" s="14" t="s">
        <v>14</v>
      </c>
      <c r="B185" s="15">
        <v>1.217</v>
      </c>
      <c r="C185" t="s">
        <v>252</v>
      </c>
    </row>
    <row r="186" spans="1:3" ht="15">
      <c r="A186" s="19" t="s">
        <v>152</v>
      </c>
      <c r="B186" s="20">
        <v>1.221</v>
      </c>
      <c r="C186" t="s">
        <v>252</v>
      </c>
    </row>
    <row r="187" spans="1:3" ht="15">
      <c r="A187" s="19" t="s">
        <v>173</v>
      </c>
      <c r="B187" s="20">
        <v>1.223</v>
      </c>
      <c r="C187" t="s">
        <v>252</v>
      </c>
    </row>
    <row r="188" spans="1:3" ht="15">
      <c r="A188" s="19" t="s">
        <v>114</v>
      </c>
      <c r="B188" s="20">
        <v>1.225</v>
      </c>
      <c r="C188" t="s">
        <v>252</v>
      </c>
    </row>
    <row r="189" spans="1:3" ht="25.5">
      <c r="A189" s="19" t="s">
        <v>21</v>
      </c>
      <c r="B189" s="20">
        <v>1.228</v>
      </c>
      <c r="C189" t="s">
        <v>252</v>
      </c>
    </row>
    <row r="190" spans="1:3" ht="15">
      <c r="A190" s="19" t="s">
        <v>96</v>
      </c>
      <c r="B190" s="20">
        <v>1.228</v>
      </c>
      <c r="C190" t="s">
        <v>252</v>
      </c>
    </row>
    <row r="191" spans="1:3" ht="15">
      <c r="A191" s="19" t="s">
        <v>184</v>
      </c>
      <c r="B191" s="20">
        <v>1.228</v>
      </c>
      <c r="C191" t="s">
        <v>252</v>
      </c>
    </row>
    <row r="192" spans="1:3" ht="15">
      <c r="A192" s="19" t="s">
        <v>50</v>
      </c>
      <c r="B192" s="20">
        <v>1.233</v>
      </c>
      <c r="C192" t="s">
        <v>252</v>
      </c>
    </row>
    <row r="193" spans="1:3" ht="25.5">
      <c r="A193" s="19" t="s">
        <v>141</v>
      </c>
      <c r="B193" s="20">
        <v>1.234</v>
      </c>
      <c r="C193" t="s">
        <v>252</v>
      </c>
    </row>
    <row r="194" spans="1:3" ht="15">
      <c r="A194" s="19" t="s">
        <v>169</v>
      </c>
      <c r="B194" s="20">
        <v>1.236</v>
      </c>
      <c r="C194" t="s">
        <v>252</v>
      </c>
    </row>
    <row r="195" spans="1:3" ht="15">
      <c r="A195" s="19" t="s">
        <v>206</v>
      </c>
      <c r="B195" s="20">
        <v>1.24</v>
      </c>
      <c r="C195" t="s">
        <v>252</v>
      </c>
    </row>
    <row r="196" spans="1:3" ht="15">
      <c r="A196" s="19" t="s">
        <v>80</v>
      </c>
      <c r="B196" s="20">
        <v>1.243</v>
      </c>
      <c r="C196" t="s">
        <v>252</v>
      </c>
    </row>
    <row r="197" spans="1:3" ht="15">
      <c r="A197" s="19" t="s">
        <v>106</v>
      </c>
      <c r="B197" s="20">
        <v>1.247</v>
      </c>
      <c r="C197" t="s">
        <v>252</v>
      </c>
    </row>
    <row r="198" spans="1:3" ht="25.5">
      <c r="A198" s="19" t="s">
        <v>170</v>
      </c>
      <c r="B198" s="20">
        <v>1.252</v>
      </c>
      <c r="C198" t="s">
        <v>252</v>
      </c>
    </row>
    <row r="199" spans="1:3" ht="25.5">
      <c r="A199" s="19" t="s">
        <v>144</v>
      </c>
      <c r="B199" s="20">
        <v>1.253</v>
      </c>
      <c r="C199" t="s">
        <v>252</v>
      </c>
    </row>
    <row r="200" spans="1:3" ht="15">
      <c r="A200" s="19" t="s">
        <v>61</v>
      </c>
      <c r="B200" s="20">
        <v>1.254</v>
      </c>
      <c r="C200" t="s">
        <v>252</v>
      </c>
    </row>
    <row r="201" spans="1:3" ht="15">
      <c r="A201" s="19" t="s">
        <v>39</v>
      </c>
      <c r="B201" s="20">
        <v>1.255</v>
      </c>
      <c r="C201" t="s">
        <v>252</v>
      </c>
    </row>
    <row r="202" spans="1:3" ht="15">
      <c r="A202" s="19" t="s">
        <v>199</v>
      </c>
      <c r="B202" s="20">
        <v>1.255</v>
      </c>
      <c r="C202" t="s">
        <v>252</v>
      </c>
    </row>
    <row r="203" spans="1:3" ht="15">
      <c r="A203" s="19" t="s">
        <v>20</v>
      </c>
      <c r="B203" s="20">
        <v>1.258</v>
      </c>
      <c r="C203" t="s">
        <v>252</v>
      </c>
    </row>
    <row r="204" spans="1:3" ht="15">
      <c r="A204" s="19" t="s">
        <v>56</v>
      </c>
      <c r="B204" s="20">
        <v>1.259</v>
      </c>
      <c r="C204" t="s">
        <v>252</v>
      </c>
    </row>
    <row r="205" spans="1:3" ht="15">
      <c r="A205" s="19" t="s">
        <v>51</v>
      </c>
      <c r="B205" s="20">
        <v>1.264</v>
      </c>
      <c r="C205" t="s">
        <v>252</v>
      </c>
    </row>
    <row r="206" spans="1:3" ht="15">
      <c r="A206" s="19" t="s">
        <v>40</v>
      </c>
      <c r="B206" s="20">
        <v>1.267</v>
      </c>
      <c r="C206" t="s">
        <v>252</v>
      </c>
    </row>
    <row r="207" spans="1:3" ht="15">
      <c r="A207" s="19" t="s">
        <v>197</v>
      </c>
      <c r="B207" s="20">
        <v>1.267</v>
      </c>
      <c r="C207" t="s">
        <v>252</v>
      </c>
    </row>
    <row r="208" spans="1:3" ht="15">
      <c r="A208" s="19" t="s">
        <v>139</v>
      </c>
      <c r="B208" s="20">
        <v>1.269</v>
      </c>
      <c r="C208" t="s">
        <v>252</v>
      </c>
    </row>
    <row r="209" spans="1:3" ht="15">
      <c r="A209" s="19" t="s">
        <v>63</v>
      </c>
      <c r="B209" s="20">
        <v>1.27</v>
      </c>
      <c r="C209" t="s">
        <v>252</v>
      </c>
    </row>
    <row r="210" spans="1:3" ht="15">
      <c r="A210" s="19" t="s">
        <v>246</v>
      </c>
      <c r="B210" s="20">
        <v>1.27</v>
      </c>
      <c r="C210" t="s">
        <v>252</v>
      </c>
    </row>
    <row r="211" spans="1:3" ht="25.5">
      <c r="A211" s="19" t="s">
        <v>190</v>
      </c>
      <c r="B211" s="20">
        <v>1.274</v>
      </c>
      <c r="C211" t="s">
        <v>252</v>
      </c>
    </row>
    <row r="212" spans="1:3" ht="15">
      <c r="A212" s="19" t="s">
        <v>137</v>
      </c>
      <c r="B212" s="20">
        <v>1.278</v>
      </c>
      <c r="C212" t="s">
        <v>252</v>
      </c>
    </row>
    <row r="213" spans="1:3" ht="15">
      <c r="A213" s="19" t="s">
        <v>247</v>
      </c>
      <c r="B213" s="20">
        <v>1.283</v>
      </c>
      <c r="C213" t="s">
        <v>252</v>
      </c>
    </row>
    <row r="214" spans="1:3" ht="15">
      <c r="A214" s="19" t="s">
        <v>38</v>
      </c>
      <c r="B214" s="20">
        <v>1.286</v>
      </c>
      <c r="C214" t="s">
        <v>252</v>
      </c>
    </row>
    <row r="215" spans="1:3" ht="15">
      <c r="A215" s="19" t="s">
        <v>49</v>
      </c>
      <c r="B215" s="20">
        <v>1.287</v>
      </c>
      <c r="C215" t="s">
        <v>252</v>
      </c>
    </row>
    <row r="216" spans="1:3" ht="15">
      <c r="A216" s="21" t="s">
        <v>19</v>
      </c>
      <c r="B216" s="22">
        <v>1.289</v>
      </c>
      <c r="C216" t="s">
        <v>253</v>
      </c>
    </row>
    <row r="217" spans="1:3" ht="15">
      <c r="A217" s="19" t="s">
        <v>205</v>
      </c>
      <c r="B217" s="20">
        <v>1.289</v>
      </c>
      <c r="C217" t="s">
        <v>252</v>
      </c>
    </row>
    <row r="218" spans="1:3" ht="15">
      <c r="A218" s="19" t="s">
        <v>140</v>
      </c>
      <c r="B218" s="20">
        <v>1.293</v>
      </c>
      <c r="C218" t="s">
        <v>252</v>
      </c>
    </row>
    <row r="219" spans="1:3" ht="15">
      <c r="A219" s="19" t="s">
        <v>178</v>
      </c>
      <c r="B219" s="20">
        <v>1.293</v>
      </c>
      <c r="C219" t="s">
        <v>252</v>
      </c>
    </row>
    <row r="220" spans="1:3" ht="15">
      <c r="A220" s="19" t="s">
        <v>201</v>
      </c>
      <c r="B220" s="20">
        <v>1.293</v>
      </c>
      <c r="C220" t="s">
        <v>252</v>
      </c>
    </row>
    <row r="221" spans="1:3" ht="15">
      <c r="A221" s="19" t="s">
        <v>172</v>
      </c>
      <c r="B221" s="20">
        <v>1.297</v>
      </c>
      <c r="C221" t="s">
        <v>252</v>
      </c>
    </row>
    <row r="222" spans="1:3" ht="15">
      <c r="A222" s="19" t="s">
        <v>64</v>
      </c>
      <c r="B222" s="20">
        <v>1.305</v>
      </c>
      <c r="C222" t="s">
        <v>252</v>
      </c>
    </row>
    <row r="223" spans="1:3" ht="15">
      <c r="A223" s="19" t="s">
        <v>198</v>
      </c>
      <c r="B223" s="20">
        <v>1.305</v>
      </c>
      <c r="C223" t="s">
        <v>252</v>
      </c>
    </row>
    <row r="224" spans="1:3" ht="15">
      <c r="A224" s="19" t="s">
        <v>202</v>
      </c>
      <c r="B224" s="20">
        <v>1.305</v>
      </c>
      <c r="C224" t="s">
        <v>252</v>
      </c>
    </row>
    <row r="225" spans="1:3" ht="25.5">
      <c r="A225" s="19" t="s">
        <v>200</v>
      </c>
      <c r="B225" s="20">
        <v>1.31</v>
      </c>
      <c r="C225" t="s">
        <v>252</v>
      </c>
    </row>
    <row r="226" spans="1:3" ht="25.5">
      <c r="A226" s="19" t="s">
        <v>62</v>
      </c>
      <c r="B226" s="20">
        <v>1.321</v>
      </c>
      <c r="C226" t="s">
        <v>252</v>
      </c>
    </row>
    <row r="227" spans="1:3" ht="15">
      <c r="A227" s="19" t="s">
        <v>248</v>
      </c>
      <c r="B227" s="20">
        <v>1.322</v>
      </c>
      <c r="C227" t="s">
        <v>252</v>
      </c>
    </row>
    <row r="228" spans="1:4" ht="15">
      <c r="A228" s="19" t="s">
        <v>138</v>
      </c>
      <c r="B228" s="20">
        <v>1.323</v>
      </c>
      <c r="C228" t="s">
        <v>252</v>
      </c>
      <c r="D228" s="18"/>
    </row>
    <row r="229" spans="1:3" ht="15">
      <c r="A229" s="19" t="s">
        <v>249</v>
      </c>
      <c r="B229" s="20">
        <v>1.342</v>
      </c>
      <c r="C229" t="s">
        <v>252</v>
      </c>
    </row>
    <row r="230" spans="1:3" ht="15">
      <c r="A230" s="23" t="s">
        <v>250</v>
      </c>
      <c r="B230" s="23">
        <v>1.348</v>
      </c>
      <c r="C230" t="s">
        <v>253</v>
      </c>
    </row>
  </sheetData>
  <sheetProtection/>
  <autoFilter ref="A1:C230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9.7109375" style="0" customWidth="1"/>
    <col min="2" max="2" width="12.28125" style="0" bestFit="1" customWidth="1"/>
    <col min="3" max="3" width="10.8515625" style="0" customWidth="1"/>
    <col min="5" max="5" width="13.7109375" style="0" bestFit="1" customWidth="1"/>
    <col min="6" max="6" width="11.57421875" style="0" bestFit="1" customWidth="1"/>
    <col min="7" max="7" width="21.7109375" style="0" bestFit="1" customWidth="1"/>
    <col min="8" max="8" width="17.28125" style="0" bestFit="1" customWidth="1"/>
  </cols>
  <sheetData>
    <row r="1" spans="1:4" ht="15">
      <c r="A1" s="29" t="s">
        <v>15</v>
      </c>
      <c r="B1" s="29"/>
      <c r="C1" s="29"/>
      <c r="D1" s="29"/>
    </row>
    <row r="2" spans="1:8" ht="15">
      <c r="A2" s="3" t="s">
        <v>4</v>
      </c>
      <c r="B2" s="3" t="s">
        <v>11</v>
      </c>
      <c r="C2" s="3" t="s">
        <v>12</v>
      </c>
      <c r="D2" s="3" t="s">
        <v>13</v>
      </c>
      <c r="E2" s="3">
        <f>Overall!B2</f>
        <v>0</v>
      </c>
      <c r="F2" s="3">
        <f>Overall!D2</f>
        <v>0</v>
      </c>
      <c r="G2" s="3">
        <f>Overall!E2</f>
        <v>0</v>
      </c>
      <c r="H2" s="3">
        <f>Overall!F2</f>
        <v>0</v>
      </c>
    </row>
    <row r="3" spans="1:8" ht="15">
      <c r="A3" s="4" t="str">
        <f>Overall!G3</f>
        <v>Overall results</v>
      </c>
      <c r="B3" s="4">
        <f>Overall!H3</f>
        <v>0</v>
      </c>
      <c r="C3" s="4" t="e">
        <f aca="true" t="shared" si="0" ref="C3:C29">B3-A3</f>
        <v>#VALUE!</v>
      </c>
      <c r="D3" s="4" t="e">
        <f>C3/Overall!C3</f>
        <v>#VALUE!</v>
      </c>
      <c r="E3" s="3">
        <f>Overall!B3</f>
        <v>0</v>
      </c>
      <c r="F3" s="3">
        <f>Overall!D3</f>
        <v>0</v>
      </c>
      <c r="G3" s="3">
        <f>Overall!E3</f>
        <v>0</v>
      </c>
      <c r="H3" s="3">
        <f>Overall!F3</f>
        <v>0</v>
      </c>
    </row>
    <row r="4" spans="1:8" ht="15">
      <c r="A4" s="4" t="str">
        <f>Overall!G4</f>
        <v>Start</v>
      </c>
      <c r="B4" s="4" t="str">
        <f>Overall!H4</f>
        <v>Leg 1 Finnish</v>
      </c>
      <c r="C4" s="4" t="e">
        <f t="shared" si="0"/>
        <v>#VALUE!</v>
      </c>
      <c r="D4" s="4" t="e">
        <f>C4/Overall!C4</f>
        <v>#VALUE!</v>
      </c>
      <c r="E4" s="3" t="str">
        <f>Overall!B4</f>
        <v>Class</v>
      </c>
      <c r="F4" s="3" t="str">
        <f>Overall!D4</f>
        <v>Sail number</v>
      </c>
      <c r="G4" s="3" t="str">
        <f>Overall!E4</f>
        <v>Helm</v>
      </c>
      <c r="H4" s="3" t="str">
        <f>Overall!F4</f>
        <v>Crew</v>
      </c>
    </row>
    <row r="5" spans="1:8" ht="15">
      <c r="A5" s="4">
        <f>Overall!G16</f>
        <v>0.5</v>
      </c>
      <c r="B5" s="4">
        <f>Overall!H16</f>
        <v>0.5450231481481481</v>
      </c>
      <c r="C5" s="4">
        <f t="shared" si="0"/>
        <v>0.04502314814814812</v>
      </c>
      <c r="D5" s="4">
        <f>C5/Overall!C16</f>
        <v>0.04502314814814812</v>
      </c>
      <c r="E5" s="3" t="str">
        <f>Overall!B16</f>
        <v>F18</v>
      </c>
      <c r="F5" s="3" t="str">
        <f>Overall!D16</f>
        <v>GBR 1828</v>
      </c>
      <c r="G5" s="3" t="str">
        <f>Overall!E16</f>
        <v>Grant Piggott</v>
      </c>
      <c r="H5" s="3" t="str">
        <f>Overall!F16</f>
        <v>Simon Farren</v>
      </c>
    </row>
    <row r="6" spans="1:8" ht="15">
      <c r="A6" s="4">
        <f>Overall!G20</f>
        <v>0.5</v>
      </c>
      <c r="B6" s="4">
        <f>Overall!H20</f>
        <v>0.5461458333333333</v>
      </c>
      <c r="C6" s="4">
        <f t="shared" si="0"/>
        <v>0.04614583333333333</v>
      </c>
      <c r="D6" s="4">
        <f>C6/Overall!C20</f>
        <v>0.04614583333333333</v>
      </c>
      <c r="E6" s="3" t="str">
        <f>Overall!B20</f>
        <v>f18</v>
      </c>
      <c r="F6" s="3">
        <f>Overall!D20</f>
        <v>1581</v>
      </c>
      <c r="G6" s="3" t="str">
        <f>Overall!E20</f>
        <v>Oliver Northrop</v>
      </c>
      <c r="H6" s="3" t="str">
        <f>Overall!F20</f>
        <v>Josh</v>
      </c>
    </row>
    <row r="7" spans="1:8" ht="15">
      <c r="A7" s="4">
        <f>Overall!G19</f>
        <v>0.5</v>
      </c>
      <c r="B7" s="4">
        <f>Overall!H19</f>
        <v>0.5463657407407407</v>
      </c>
      <c r="C7" s="4">
        <f t="shared" si="0"/>
        <v>0.046365740740740735</v>
      </c>
      <c r="D7" s="4">
        <f>C7/Overall!C19</f>
        <v>0.046365740740740735</v>
      </c>
      <c r="E7" s="3" t="str">
        <f>Overall!B19</f>
        <v>f18</v>
      </c>
      <c r="F7" s="3" t="str">
        <f>Overall!D19</f>
        <v>GBR1577</v>
      </c>
      <c r="G7" s="3" t="str">
        <f>Overall!E19</f>
        <v>Tim Neal</v>
      </c>
      <c r="H7" s="3" t="str">
        <f>Overall!F19</f>
        <v>Bob Fry</v>
      </c>
    </row>
    <row r="8" spans="1:8" ht="15">
      <c r="A8" s="4">
        <f>Overall!G26</f>
        <v>0.5</v>
      </c>
      <c r="B8" s="4">
        <f>Overall!H26</f>
        <v>0.5491550925925927</v>
      </c>
      <c r="C8" s="4">
        <f t="shared" si="0"/>
        <v>0.04915509259259265</v>
      </c>
      <c r="D8" s="4">
        <f>C8/Overall!C26</f>
        <v>0.04749284308463059</v>
      </c>
      <c r="E8" s="3" t="str">
        <f>Overall!B26</f>
        <v>AHPC Viper</v>
      </c>
      <c r="F8" s="3">
        <f>Overall!D26</f>
        <v>239</v>
      </c>
      <c r="G8" s="3" t="str">
        <f>Overall!E26</f>
        <v>Nick Barnes</v>
      </c>
      <c r="H8" s="3" t="str">
        <f>Overall!F26</f>
        <v>Neil Baldry</v>
      </c>
    </row>
    <row r="9" spans="1:8" ht="15">
      <c r="A9" s="4">
        <f>Overall!G22</f>
        <v>0.5</v>
      </c>
      <c r="B9" s="4">
        <f>Overall!H22</f>
        <v>0.5453819444444444</v>
      </c>
      <c r="C9" s="4">
        <f t="shared" si="0"/>
        <v>0.04538194444444443</v>
      </c>
      <c r="D9" s="4">
        <f>C9/Overall!C22</f>
        <v>0.047871249413970925</v>
      </c>
      <c r="E9" s="3" t="str">
        <f>Overall!B22</f>
        <v>Tornado</v>
      </c>
      <c r="F9" s="3">
        <f>Overall!D22</f>
        <v>411</v>
      </c>
      <c r="G9" s="3" t="str">
        <f>Overall!E22</f>
        <v>Pete Wilson</v>
      </c>
      <c r="H9" s="3" t="str">
        <f>Overall!F22</f>
        <v>Stephen Hodges</v>
      </c>
    </row>
    <row r="10" spans="1:8" ht="15">
      <c r="A10" s="4">
        <f>Overall!G17</f>
        <v>0.5</v>
      </c>
      <c r="B10" s="4">
        <f>Overall!H17</f>
        <v>0.5487268518518519</v>
      </c>
      <c r="C10" s="4">
        <f t="shared" si="0"/>
        <v>0.04872685185185188</v>
      </c>
      <c r="D10" s="4">
        <f>C10/Overall!C17</f>
        <v>0.04872685185185188</v>
      </c>
      <c r="E10" s="3" t="str">
        <f>Overall!B17</f>
        <v>F18</v>
      </c>
      <c r="F10" s="3" t="str">
        <f>Overall!D17</f>
        <v>GBR 29</v>
      </c>
      <c r="G10" s="3" t="str">
        <f>Overall!E17</f>
        <v>Ghislain Melaine</v>
      </c>
      <c r="H10" s="3" t="str">
        <f>Overall!F17</f>
        <v>Greg Crease</v>
      </c>
    </row>
    <row r="11" spans="1:8" ht="15">
      <c r="A11" s="4">
        <f>Overall!G10</f>
        <v>0.5</v>
      </c>
      <c r="B11" s="4">
        <f>Overall!H10</f>
        <v>0.5488310185185185</v>
      </c>
      <c r="C11" s="4">
        <f t="shared" si="0"/>
        <v>0.048831018518518454</v>
      </c>
      <c r="D11" s="4">
        <f>C11/Overall!C10</f>
        <v>0.048831018518518454</v>
      </c>
      <c r="E11" s="3" t="str">
        <f>Overall!B10</f>
        <v>F18</v>
      </c>
      <c r="F11" s="3" t="str">
        <f>Overall!D10</f>
        <v>GBR003</v>
      </c>
      <c r="G11" s="3" t="str">
        <f>Overall!E10</f>
        <v>Grant Forwood</v>
      </c>
      <c r="H11" s="3" t="str">
        <f>Overall!F10</f>
        <v>David Figgis</v>
      </c>
    </row>
    <row r="12" spans="1:8" ht="15">
      <c r="A12" s="4">
        <f>Overall!G14</f>
        <v>0.5</v>
      </c>
      <c r="B12" s="4">
        <f>Overall!H14</f>
        <v>0.5490856481481482</v>
      </c>
      <c r="C12" s="4">
        <f t="shared" si="0"/>
        <v>0.0490856481481482</v>
      </c>
      <c r="D12" s="4">
        <f>C12/Overall!C14</f>
        <v>0.0490856481481482</v>
      </c>
      <c r="E12" s="3" t="str">
        <f>Overall!B14</f>
        <v>f18</v>
      </c>
      <c r="F12" s="3" t="str">
        <f>Overall!D14</f>
        <v>GBR009</v>
      </c>
      <c r="G12" s="3" t="str">
        <f>Overall!E14</f>
        <v>Peter King</v>
      </c>
      <c r="H12" s="3" t="str">
        <f>Overall!F14</f>
        <v>Laurie King</v>
      </c>
    </row>
    <row r="13" spans="1:8" ht="15">
      <c r="A13" s="4">
        <f>Overall!G27</f>
        <v>0.5</v>
      </c>
      <c r="B13" s="4">
        <f>Overall!H27</f>
        <v>0.5466898148148148</v>
      </c>
      <c r="C13" s="4">
        <f t="shared" si="0"/>
        <v>0.04668981481481482</v>
      </c>
      <c r="D13" s="4">
        <f>C13/Overall!C27</f>
        <v>0.04925085950929834</v>
      </c>
      <c r="E13" s="3" t="str">
        <f>Overall!B27</f>
        <v>Tornado</v>
      </c>
      <c r="F13" s="3">
        <f>Overall!D27</f>
        <v>6</v>
      </c>
      <c r="G13" s="3" t="str">
        <f>Overall!E27</f>
        <v>Paul Mines</v>
      </c>
      <c r="H13" s="3" t="str">
        <f>Overall!F27</f>
        <v>Stu Smith</v>
      </c>
    </row>
    <row r="14" spans="1:8" ht="15">
      <c r="A14" s="4">
        <f>Overall!G24</f>
        <v>0.5</v>
      </c>
      <c r="B14" s="4">
        <f>Overall!H24</f>
        <v>0.5496064814814815</v>
      </c>
      <c r="C14" s="4">
        <f t="shared" si="0"/>
        <v>0.0496064814814815</v>
      </c>
      <c r="D14" s="4">
        <f>C14/Overall!C24</f>
        <v>0.0496064814814815</v>
      </c>
      <c r="E14" s="3" t="str">
        <f>Overall!B24</f>
        <v>F18</v>
      </c>
      <c r="F14" s="3" t="str">
        <f>Overall!D24</f>
        <v>GBR503</v>
      </c>
      <c r="G14" s="3" t="str">
        <f>Overall!E24</f>
        <v>Matt Young</v>
      </c>
      <c r="H14" s="3" t="str">
        <f>Overall!F24</f>
        <v>Charles Willet</v>
      </c>
    </row>
    <row r="15" spans="1:8" ht="15">
      <c r="A15" s="4">
        <f>Overall!G9</f>
        <v>0.5</v>
      </c>
      <c r="B15" s="4">
        <f>Overall!H9</f>
        <v>0.5518402777777778</v>
      </c>
      <c r="C15" s="4">
        <f t="shared" si="0"/>
        <v>0.05184027777777778</v>
      </c>
      <c r="D15" s="4">
        <f>C15/Overall!C9</f>
        <v>0.05184027777777778</v>
      </c>
      <c r="E15" s="3" t="str">
        <f>Overall!B9</f>
        <v>F18</v>
      </c>
      <c r="F15" s="3" t="str">
        <f>Overall!D9</f>
        <v>GBR1</v>
      </c>
      <c r="G15" s="3" t="str">
        <f>Overall!E9</f>
        <v>Abby Zambinski</v>
      </c>
      <c r="H15" s="3" t="str">
        <f>Overall!F9</f>
        <v>Rob Filmer</v>
      </c>
    </row>
    <row r="16" spans="1:8" ht="15">
      <c r="A16" s="4">
        <f>Overall!G28</f>
        <v>0.5</v>
      </c>
      <c r="B16" s="4">
        <f>Overall!H28</f>
        <v>0.5543981481481481</v>
      </c>
      <c r="C16" s="4">
        <f t="shared" si="0"/>
        <v>0.05439814814814814</v>
      </c>
      <c r="D16" s="4">
        <f>C16/Overall!C28</f>
        <v>0.05200587777069612</v>
      </c>
      <c r="E16" s="3" t="str">
        <f>Overall!B28</f>
        <v>Spitfire</v>
      </c>
      <c r="F16" s="3">
        <f>Overall!D28</f>
        <v>106</v>
      </c>
      <c r="G16" s="3" t="str">
        <f>Overall!E28</f>
        <v>Eddie Bridle</v>
      </c>
      <c r="H16" s="3" t="str">
        <f>Overall!F28</f>
        <v>James King</v>
      </c>
    </row>
    <row r="17" spans="1:8" ht="15">
      <c r="A17" s="4">
        <f>Overall!G13</f>
        <v>0.5</v>
      </c>
      <c r="B17" s="4">
        <f>Overall!H13</f>
        <v>0.5523148148148148</v>
      </c>
      <c r="C17" s="4">
        <f t="shared" si="0"/>
        <v>0.052314814814814814</v>
      </c>
      <c r="D17" s="4">
        <f>C17/Overall!C13</f>
        <v>0.052314814814814814</v>
      </c>
      <c r="E17" s="3" t="str">
        <f>Overall!B13</f>
        <v>F18</v>
      </c>
      <c r="F17" s="3">
        <f>Overall!D13</f>
        <v>2440</v>
      </c>
      <c r="G17" s="3" t="str">
        <f>Overall!E13</f>
        <v>Brett Warburton-Smith</v>
      </c>
      <c r="H17" s="3" t="str">
        <f>Overall!F13</f>
        <v>Jason Lello</v>
      </c>
    </row>
    <row r="18" spans="1:8" ht="15">
      <c r="A18" s="4">
        <f>Overall!G5</f>
        <v>0.5</v>
      </c>
      <c r="B18" s="4">
        <f>Overall!H5</f>
        <v>0.5528819444444445</v>
      </c>
      <c r="C18" s="4">
        <f t="shared" si="0"/>
        <v>0.052881944444444495</v>
      </c>
      <c r="D18" s="4">
        <f>C18/Overall!C5</f>
        <v>0.052881944444444495</v>
      </c>
      <c r="E18" s="3" t="str">
        <f>Overall!B5</f>
        <v>f18</v>
      </c>
      <c r="F18" s="3">
        <f>Overall!D5</f>
        <v>957</v>
      </c>
      <c r="G18" s="3" t="str">
        <f>Overall!E5</f>
        <v>Richard Ledger</v>
      </c>
      <c r="H18" s="3" t="str">
        <f>Overall!F5</f>
        <v>Tom Bruton</v>
      </c>
    </row>
    <row r="19" spans="1:8" ht="15">
      <c r="A19" s="4">
        <f>Overall!G23</f>
        <v>0.5</v>
      </c>
      <c r="B19" s="4">
        <f>Overall!H23</f>
        <v>0.5658564814814815</v>
      </c>
      <c r="C19" s="4">
        <f t="shared" si="0"/>
        <v>0.06585648148148149</v>
      </c>
      <c r="D19" s="4">
        <f>C19/Overall!C23</f>
        <v>0.05411378922060927</v>
      </c>
      <c r="E19" s="3" t="str">
        <f>Overall!B23</f>
        <v>Dart 18</v>
      </c>
      <c r="F19" s="3">
        <f>Overall!D23</f>
        <v>768</v>
      </c>
      <c r="G19" s="3" t="str">
        <f>Overall!E23</f>
        <v>Robert Govier</v>
      </c>
      <c r="H19" s="3" t="str">
        <f>Overall!F23</f>
        <v>Ruta Nakrosyte</v>
      </c>
    </row>
    <row r="20" spans="1:8" ht="15">
      <c r="A20" s="4">
        <f>Overall!G29</f>
        <v>0.5</v>
      </c>
      <c r="B20" s="4">
        <f>Overall!H29</f>
        <v>0.5667708333333333</v>
      </c>
      <c r="C20" s="4">
        <f t="shared" si="0"/>
        <v>0.06677083333333333</v>
      </c>
      <c r="D20" s="4">
        <f>C20/Overall!C29</f>
        <v>0.05486510545056149</v>
      </c>
      <c r="E20" s="3" t="str">
        <f>Overall!B29</f>
        <v>Dart 18</v>
      </c>
      <c r="F20" s="3">
        <f>Overall!D29</f>
        <v>7113</v>
      </c>
      <c r="G20" s="3" t="str">
        <f>Overall!E29</f>
        <v>Matthew Cooper</v>
      </c>
      <c r="H20" s="3">
        <f>Overall!F29</f>
        <v>0</v>
      </c>
    </row>
    <row r="21" spans="1:8" ht="15">
      <c r="A21" s="4">
        <f>Overall!G12</f>
        <v>0.5</v>
      </c>
      <c r="B21" s="4">
        <f>Overall!H12</f>
        <v>0.5589814814814814</v>
      </c>
      <c r="C21" s="4">
        <f t="shared" si="0"/>
        <v>0.05898148148148141</v>
      </c>
      <c r="D21" s="4">
        <f>C21/Overall!C12</f>
        <v>0.056387649599886625</v>
      </c>
      <c r="E21" s="3" t="str">
        <f>Overall!B12</f>
        <v>Spitfire</v>
      </c>
      <c r="F21" s="3">
        <f>Overall!D12</f>
        <v>74</v>
      </c>
      <c r="G21" s="3" t="str">
        <f>Overall!E12</f>
        <v>Nia Crockford</v>
      </c>
      <c r="H21" s="3" t="str">
        <f>Overall!F12</f>
        <v>Caleb Cooper</v>
      </c>
    </row>
    <row r="22" spans="1:8" ht="15">
      <c r="A22" s="4">
        <f>Overall!G7</f>
        <v>0.5</v>
      </c>
      <c r="B22" s="4">
        <f>Overall!H7</f>
        <v>0.5599884259259259</v>
      </c>
      <c r="C22" s="4">
        <f t="shared" si="0"/>
        <v>0.0599884259259259</v>
      </c>
      <c r="D22" s="4">
        <f>C22/Overall!C7</f>
        <v>0.056592854647099906</v>
      </c>
      <c r="E22" s="3" t="str">
        <f>Overall!B7</f>
        <v>Hurricane 5.9</v>
      </c>
      <c r="F22" s="3">
        <f>Overall!D7</f>
        <v>361</v>
      </c>
      <c r="G22" s="3" t="str">
        <f>Overall!E7</f>
        <v>Steven Pimblett</v>
      </c>
      <c r="H22" s="3" t="str">
        <f>Overall!F7</f>
        <v>Francesca Delacey</v>
      </c>
    </row>
    <row r="23" spans="1:8" ht="15">
      <c r="A23" s="4">
        <f>Overall!G18</f>
        <v>0.5</v>
      </c>
      <c r="B23" s="4">
        <f>Overall!H18</f>
        <v>0.5568055555555556</v>
      </c>
      <c r="C23" s="4">
        <f t="shared" si="0"/>
        <v>0.056805555555555554</v>
      </c>
      <c r="D23" s="4">
        <f>C23/Overall!C18</f>
        <v>0.05669217121312929</v>
      </c>
      <c r="E23" s="3" t="str">
        <f>Overall!B18</f>
        <v>a class</v>
      </c>
      <c r="F23" s="3" t="str">
        <f>Overall!D18</f>
        <v>GBR21</v>
      </c>
      <c r="G23" s="3" t="str">
        <f>Overall!E18</f>
        <v>Richard Hargreaves</v>
      </c>
      <c r="H23" s="3">
        <f>Overall!F18</f>
        <v>0</v>
      </c>
    </row>
    <row r="24" spans="1:8" ht="15">
      <c r="A24" s="4">
        <f>Overall!G21</f>
        <v>0.5</v>
      </c>
      <c r="B24" s="4">
        <f>Overall!H21</f>
        <v>0.5714583333333333</v>
      </c>
      <c r="C24" s="4">
        <f t="shared" si="0"/>
        <v>0.07145833333333329</v>
      </c>
      <c r="D24" s="4">
        <f>C24/Overall!C21</f>
        <v>0.05871678992056967</v>
      </c>
      <c r="E24" s="3" t="str">
        <f>Overall!B21</f>
        <v>Dart 18</v>
      </c>
      <c r="F24" s="3">
        <f>Overall!D21</f>
        <v>7514</v>
      </c>
      <c r="G24" s="3" t="str">
        <f>Overall!E21</f>
        <v>Roy Davies</v>
      </c>
      <c r="H24" s="3" t="str">
        <f>Overall!F21</f>
        <v>Stephen Gauld</v>
      </c>
    </row>
    <row r="25" spans="1:8" ht="15">
      <c r="A25" s="4">
        <f>Overall!G15</f>
        <v>0.5</v>
      </c>
      <c r="B25" s="4">
        <f>Overall!H15</f>
        <v>0.5722337962962963</v>
      </c>
      <c r="C25" s="4">
        <f t="shared" si="0"/>
        <v>0.07223379629629634</v>
      </c>
      <c r="D25" s="4">
        <f>C25/Overall!C15</f>
        <v>0.059353982166225415</v>
      </c>
      <c r="E25" s="3" t="str">
        <f>Overall!B15</f>
        <v>Dart 18</v>
      </c>
      <c r="F25" s="3">
        <f>Overall!D15</f>
        <v>6120</v>
      </c>
      <c r="G25" s="3" t="str">
        <f>Overall!E15</f>
        <v>Richard Jones</v>
      </c>
      <c r="H25" s="3" t="str">
        <f>Overall!F15</f>
        <v>Patricia Baker</v>
      </c>
    </row>
    <row r="26" spans="1:8" ht="15">
      <c r="A26" s="4">
        <f>Overall!G6</f>
        <v>0.5</v>
      </c>
      <c r="B26" s="4">
        <f>Overall!H6</f>
        <v>0.5573842592592593</v>
      </c>
      <c r="C26" s="4">
        <f t="shared" si="0"/>
        <v>0.057384259259259274</v>
      </c>
      <c r="D26" s="4">
        <f>C26/Overall!C6</f>
        <v>0.06053191904985156</v>
      </c>
      <c r="E26" s="3" t="str">
        <f>Overall!B6</f>
        <v>Tornado</v>
      </c>
      <c r="F26" s="3" t="str">
        <f>Overall!E6</f>
        <v>Geoff Mylcrist</v>
      </c>
      <c r="G26" s="3" t="e">
        <f>Overall!#REF!</f>
        <v>#REF!</v>
      </c>
      <c r="H26" s="3" t="str">
        <f>Overall!F6</f>
        <v>Kevin Stone</v>
      </c>
    </row>
    <row r="27" spans="1:8" ht="15">
      <c r="A27" s="4">
        <f>Overall!G8</f>
        <v>0.5</v>
      </c>
      <c r="B27" s="4">
        <f>Overall!H8</f>
        <v>0.5671759259259259</v>
      </c>
      <c r="C27" s="4">
        <f t="shared" si="0"/>
        <v>0.06717592592592592</v>
      </c>
      <c r="D27" s="4">
        <f>C27/Overall!C8</f>
        <v>0.06337351502445841</v>
      </c>
      <c r="E27" s="3" t="str">
        <f>Overall!B8</f>
        <v>Hurricane 5.9</v>
      </c>
      <c r="F27" s="3">
        <f>Overall!D8</f>
        <v>307</v>
      </c>
      <c r="G27" s="3" t="str">
        <f>Overall!E8</f>
        <v>Peter Smerwin</v>
      </c>
      <c r="H27" s="3" t="str">
        <f>Overall!F8</f>
        <v>Paul Whyte</v>
      </c>
    </row>
    <row r="28" spans="1:8" ht="15">
      <c r="A28" s="4">
        <f>Overall!G11</f>
        <v>0.5</v>
      </c>
      <c r="B28" s="4" t="str">
        <f>Overall!H11</f>
        <v>rtd</v>
      </c>
      <c r="C28" s="4" t="e">
        <f t="shared" si="0"/>
        <v>#VALUE!</v>
      </c>
      <c r="D28" s="4" t="e">
        <f>C28/Overall!C11</f>
        <v>#VALUE!</v>
      </c>
      <c r="E28" s="3" t="str">
        <f>Overall!B11</f>
        <v>vampire foiler</v>
      </c>
      <c r="F28" s="3" t="str">
        <f>Overall!D11</f>
        <v>GBR1</v>
      </c>
      <c r="G28" s="3" t="str">
        <f>Overall!E11</f>
        <v>Will Sunnucks</v>
      </c>
      <c r="H28" s="3" t="str">
        <f>Overall!F11</f>
        <v>Hugo Sunnucks</v>
      </c>
    </row>
    <row r="29" spans="1:8" ht="15">
      <c r="A29" s="4">
        <f>Overall!G25</f>
        <v>0.5</v>
      </c>
      <c r="B29" s="4" t="str">
        <f>Overall!H25</f>
        <v>rtd</v>
      </c>
      <c r="C29" s="4" t="e">
        <f t="shared" si="0"/>
        <v>#VALUE!</v>
      </c>
      <c r="D29" s="4" t="e">
        <f>C29/Overall!C25</f>
        <v>#VALUE!</v>
      </c>
      <c r="E29" s="3" t="str">
        <f>Overall!B25</f>
        <v>a class</v>
      </c>
      <c r="F29" s="3" t="str">
        <f>Overall!D25</f>
        <v>NED1007</v>
      </c>
      <c r="G29" s="3" t="str">
        <f>Overall!E25</f>
        <v>Chris Field</v>
      </c>
      <c r="H29" s="3">
        <f>Overall!F25</f>
        <v>0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5" sqref="D5"/>
    </sheetView>
  </sheetViews>
  <sheetFormatPr defaultColWidth="9.140625" defaultRowHeight="15"/>
  <cols>
    <col min="6" max="6" width="14.140625" style="0" bestFit="1" customWidth="1"/>
    <col min="7" max="7" width="21.7109375" style="0" bestFit="1" customWidth="1"/>
    <col min="8" max="8" width="17.28125" style="0" bestFit="1" customWidth="1"/>
  </cols>
  <sheetData>
    <row r="1" spans="1:8" ht="15">
      <c r="A1" s="6" t="s">
        <v>4</v>
      </c>
      <c r="B1" s="6" t="s">
        <v>11</v>
      </c>
      <c r="C1" s="6" t="s">
        <v>12</v>
      </c>
      <c r="D1" s="6" t="s">
        <v>13</v>
      </c>
      <c r="E1" s="6">
        <f>Overall!B1</f>
        <v>0</v>
      </c>
      <c r="F1" s="6">
        <f>Overall!D1</f>
        <v>0</v>
      </c>
      <c r="G1" s="6">
        <f>Overall!E1</f>
        <v>0</v>
      </c>
      <c r="H1" s="6">
        <f>Overall!F1</f>
        <v>0</v>
      </c>
    </row>
    <row r="2" spans="1:8" ht="15">
      <c r="A2" s="7">
        <f>Overall!H2</f>
        <v>0</v>
      </c>
      <c r="B2" s="7">
        <f>Overall!I2</f>
        <v>0</v>
      </c>
      <c r="C2" s="7">
        <f aca="true" t="shared" si="0" ref="C2:C29">B2-A2</f>
        <v>0</v>
      </c>
      <c r="D2" s="7" t="e">
        <f>C2/Overall!C2</f>
        <v>#DIV/0!</v>
      </c>
      <c r="E2" s="6">
        <f>Overall!B2</f>
        <v>0</v>
      </c>
      <c r="F2" s="6">
        <f>Overall!D2</f>
        <v>0</v>
      </c>
      <c r="G2" s="6">
        <f>Overall!E2</f>
        <v>0</v>
      </c>
      <c r="H2" s="6">
        <f>Overall!F2</f>
        <v>0</v>
      </c>
    </row>
    <row r="3" spans="1:8" ht="15">
      <c r="A3" s="7">
        <f>Overall!H3</f>
        <v>0</v>
      </c>
      <c r="B3" s="7">
        <f>Overall!I3</f>
        <v>0</v>
      </c>
      <c r="C3" s="7">
        <f t="shared" si="0"/>
        <v>0</v>
      </c>
      <c r="D3" s="7" t="e">
        <f>C3/Overall!C3</f>
        <v>#DIV/0!</v>
      </c>
      <c r="E3" s="6">
        <f>Overall!B3</f>
        <v>0</v>
      </c>
      <c r="F3" s="6">
        <f>Overall!D3</f>
        <v>0</v>
      </c>
      <c r="G3" s="6">
        <f>Overall!E3</f>
        <v>0</v>
      </c>
      <c r="H3" s="6">
        <f>Overall!F3</f>
        <v>0</v>
      </c>
    </row>
    <row r="4" spans="1:8" ht="15">
      <c r="A4" s="7" t="str">
        <f>Overall!H4</f>
        <v>Leg 1 Finnish</v>
      </c>
      <c r="B4" s="7" t="str">
        <f>Overall!I4</f>
        <v>Leg 2 Finnish</v>
      </c>
      <c r="C4" s="7" t="e">
        <f t="shared" si="0"/>
        <v>#VALUE!</v>
      </c>
      <c r="D4" s="7" t="e">
        <f>C4/Overall!C4</f>
        <v>#VALUE!</v>
      </c>
      <c r="E4" s="6" t="str">
        <f>Overall!B4</f>
        <v>Class</v>
      </c>
      <c r="F4" s="6" t="str">
        <f>Overall!D4</f>
        <v>Sail number</v>
      </c>
      <c r="G4" s="6" t="str">
        <f>Overall!E4</f>
        <v>Helm</v>
      </c>
      <c r="H4" s="6" t="str">
        <f>Overall!F4</f>
        <v>Crew</v>
      </c>
    </row>
    <row r="5" spans="1:8" ht="15">
      <c r="A5" s="7">
        <f>Overall!H16</f>
        <v>0.5450231481481481</v>
      </c>
      <c r="B5" s="7">
        <f>Overall!I16</f>
        <v>0.5901967592592593</v>
      </c>
      <c r="C5" s="7">
        <f t="shared" si="0"/>
        <v>0.04517361111111118</v>
      </c>
      <c r="D5" s="7">
        <f>C5/Overall!C16</f>
        <v>0.04517361111111118</v>
      </c>
      <c r="E5" s="6" t="str">
        <f>Overall!B16</f>
        <v>F18</v>
      </c>
      <c r="F5" s="6" t="str">
        <f>Overall!D16</f>
        <v>GBR 1828</v>
      </c>
      <c r="G5" s="6" t="str">
        <f>Overall!E16</f>
        <v>Grant Piggott</v>
      </c>
      <c r="H5" s="6" t="str">
        <f>Overall!F16</f>
        <v>Simon Farren</v>
      </c>
    </row>
    <row r="6" spans="1:8" ht="15">
      <c r="A6" s="7">
        <f>Overall!H20</f>
        <v>0.5461458333333333</v>
      </c>
      <c r="B6" s="7">
        <f>Overall!I20</f>
        <v>0.5919675925925926</v>
      </c>
      <c r="C6" s="7">
        <f t="shared" si="0"/>
        <v>0.04582175925925924</v>
      </c>
      <c r="D6" s="7">
        <f>C6/Overall!C20</f>
        <v>0.04582175925925924</v>
      </c>
      <c r="E6" s="6" t="str">
        <f>Overall!B20</f>
        <v>f18</v>
      </c>
      <c r="F6" s="6">
        <f>Overall!D20</f>
        <v>1581</v>
      </c>
      <c r="G6" s="6" t="str">
        <f>Overall!E20</f>
        <v>Oliver Northrop</v>
      </c>
      <c r="H6" s="6" t="str">
        <f>Overall!F20</f>
        <v>Josh</v>
      </c>
    </row>
    <row r="7" spans="1:8" ht="15">
      <c r="A7" s="7">
        <f>Overall!H19</f>
        <v>0.5463657407407407</v>
      </c>
      <c r="B7" s="7">
        <f>Overall!I19</f>
        <v>0.5931712962962963</v>
      </c>
      <c r="C7" s="7">
        <f t="shared" si="0"/>
        <v>0.046805555555555545</v>
      </c>
      <c r="D7" s="7">
        <f>C7/Overall!C19</f>
        <v>0.046805555555555545</v>
      </c>
      <c r="E7" s="6" t="str">
        <f>Overall!B19</f>
        <v>f18</v>
      </c>
      <c r="F7" s="6" t="str">
        <f>Overall!D19</f>
        <v>GBR1577</v>
      </c>
      <c r="G7" s="6" t="str">
        <f>Overall!E19</f>
        <v>Tim Neal</v>
      </c>
      <c r="H7" s="6" t="str">
        <f>Overall!F19</f>
        <v>Bob Fry</v>
      </c>
    </row>
    <row r="8" spans="1:8" ht="15">
      <c r="A8" s="7">
        <f>Overall!H24</f>
        <v>0.5496064814814815</v>
      </c>
      <c r="B8" s="7">
        <f>Overall!I24</f>
        <v>0.5966666666666667</v>
      </c>
      <c r="C8" s="7">
        <f t="shared" si="0"/>
        <v>0.04706018518518518</v>
      </c>
      <c r="D8" s="7">
        <f>C8/Overall!C24</f>
        <v>0.04706018518518518</v>
      </c>
      <c r="E8" s="6" t="str">
        <f>Overall!B24</f>
        <v>F18</v>
      </c>
      <c r="F8" s="6" t="str">
        <f>Overall!D24</f>
        <v>GBR503</v>
      </c>
      <c r="G8" s="6" t="str">
        <f>Overall!E24</f>
        <v>Matt Young</v>
      </c>
      <c r="H8" s="6" t="str">
        <f>Overall!F24</f>
        <v>Charles Willet</v>
      </c>
    </row>
    <row r="9" spans="1:8" ht="15">
      <c r="A9" s="7">
        <f>Overall!H17</f>
        <v>0.5487268518518519</v>
      </c>
      <c r="B9" s="7">
        <f>Overall!I17</f>
        <v>0.5969907407407408</v>
      </c>
      <c r="C9" s="7">
        <f t="shared" si="0"/>
        <v>0.048263888888888884</v>
      </c>
      <c r="D9" s="7">
        <f>C9/Overall!C17</f>
        <v>0.048263888888888884</v>
      </c>
      <c r="E9" s="6" t="str">
        <f>Overall!B17</f>
        <v>F18</v>
      </c>
      <c r="F9" s="6" t="str">
        <f>Overall!D17</f>
        <v>GBR 29</v>
      </c>
      <c r="G9" s="6" t="str">
        <f>Overall!E17</f>
        <v>Ghislain Melaine</v>
      </c>
      <c r="H9" s="6" t="str">
        <f>Overall!F17</f>
        <v>Greg Crease</v>
      </c>
    </row>
    <row r="10" spans="1:8" ht="15">
      <c r="A10" s="7">
        <f>Overall!H10</f>
        <v>0.5488310185185185</v>
      </c>
      <c r="B10" s="7">
        <f>Overall!I10</f>
        <v>0.5980787037037038</v>
      </c>
      <c r="C10" s="7">
        <f t="shared" si="0"/>
        <v>0.0492476851851853</v>
      </c>
      <c r="D10" s="7">
        <f>C10/Overall!C10</f>
        <v>0.0492476851851853</v>
      </c>
      <c r="E10" s="6" t="str">
        <f>Overall!B10</f>
        <v>F18</v>
      </c>
      <c r="F10" s="6" t="str">
        <f>Overall!D10</f>
        <v>GBR003</v>
      </c>
      <c r="G10" s="6" t="str">
        <f>Overall!E10</f>
        <v>Grant Forwood</v>
      </c>
      <c r="H10" s="6" t="str">
        <f>Overall!F10</f>
        <v>David Figgis</v>
      </c>
    </row>
    <row r="11" spans="1:8" ht="15">
      <c r="A11" s="7">
        <f>Overall!H22</f>
        <v>0.5453819444444444</v>
      </c>
      <c r="B11" s="7">
        <f>Overall!I22</f>
        <v>0.5928472222222222</v>
      </c>
      <c r="C11" s="7">
        <f t="shared" si="0"/>
        <v>0.04746527777777776</v>
      </c>
      <c r="D11" s="7">
        <f>C11/Overall!C22</f>
        <v>0.050068858415377386</v>
      </c>
      <c r="E11" s="6" t="str">
        <f>Overall!B22</f>
        <v>Tornado</v>
      </c>
      <c r="F11" s="6">
        <f>Overall!D22</f>
        <v>411</v>
      </c>
      <c r="G11" s="6" t="str">
        <f>Overall!E22</f>
        <v>Pete Wilson</v>
      </c>
      <c r="H11" s="6" t="str">
        <f>Overall!F22</f>
        <v>Stephen Hodges</v>
      </c>
    </row>
    <row r="12" spans="1:8" ht="15">
      <c r="A12" s="7">
        <f>Overall!H9</f>
        <v>0.5518402777777778</v>
      </c>
      <c r="B12" s="7">
        <f>Overall!I9</f>
        <v>0.6019907407407408</v>
      </c>
      <c r="C12" s="7">
        <f t="shared" si="0"/>
        <v>0.050150462962962994</v>
      </c>
      <c r="D12" s="7">
        <f>C12/Overall!C9</f>
        <v>0.050150462962962994</v>
      </c>
      <c r="E12" s="6" t="str">
        <f>Overall!B9</f>
        <v>F18</v>
      </c>
      <c r="F12" s="6" t="str">
        <f>Overall!D9</f>
        <v>GBR1</v>
      </c>
      <c r="G12" s="6" t="str">
        <f>Overall!E9</f>
        <v>Abby Zambinski</v>
      </c>
      <c r="H12" s="6" t="str">
        <f>Overall!F9</f>
        <v>Rob Filmer</v>
      </c>
    </row>
    <row r="13" spans="1:8" ht="15">
      <c r="A13" s="7">
        <f>Overall!H26</f>
        <v>0.5491550925925927</v>
      </c>
      <c r="B13" s="7">
        <f>Overall!I26</f>
        <v>0.6012731481481481</v>
      </c>
      <c r="C13" s="7">
        <f t="shared" si="0"/>
        <v>0.05211805555555549</v>
      </c>
      <c r="D13" s="7">
        <f>C13/Overall!C26</f>
        <v>0.050355609232420766</v>
      </c>
      <c r="E13" s="6" t="str">
        <f>Overall!B26</f>
        <v>AHPC Viper</v>
      </c>
      <c r="F13" s="6">
        <f>Overall!D26</f>
        <v>239</v>
      </c>
      <c r="G13" s="6" t="str">
        <f>Overall!E26</f>
        <v>Nick Barnes</v>
      </c>
      <c r="H13" s="6" t="str">
        <f>Overall!F26</f>
        <v>Neil Baldry</v>
      </c>
    </row>
    <row r="14" spans="1:8" ht="15">
      <c r="A14" s="7">
        <f>Overall!H27</f>
        <v>0.5466898148148148</v>
      </c>
      <c r="B14" s="7">
        <f>Overall!I27</f>
        <v>0.5947337962962963</v>
      </c>
      <c r="C14" s="7">
        <f t="shared" si="0"/>
        <v>0.04804398148148148</v>
      </c>
      <c r="D14" s="7">
        <f>C14/Overall!C27</f>
        <v>0.050679305360212534</v>
      </c>
      <c r="E14" s="6" t="str">
        <f>Overall!B27</f>
        <v>Tornado</v>
      </c>
      <c r="F14" s="6">
        <f>Overall!D27</f>
        <v>6</v>
      </c>
      <c r="G14" s="6" t="str">
        <f>Overall!E27</f>
        <v>Paul Mines</v>
      </c>
      <c r="H14" s="6" t="str">
        <f>Overall!F27</f>
        <v>Stu Smith</v>
      </c>
    </row>
    <row r="15" spans="1:8" ht="15">
      <c r="A15" s="7">
        <f>Overall!H14</f>
        <v>0.5490856481481482</v>
      </c>
      <c r="B15" s="7">
        <f>Overall!I14</f>
        <v>0.6012962962962963</v>
      </c>
      <c r="C15" s="7">
        <f t="shared" si="0"/>
        <v>0.05221064814814813</v>
      </c>
      <c r="D15" s="7">
        <f>C15/Overall!C14</f>
        <v>0.05221064814814813</v>
      </c>
      <c r="E15" s="6" t="str">
        <f>Overall!B14</f>
        <v>f18</v>
      </c>
      <c r="F15" s="6" t="str">
        <f>Overall!D14</f>
        <v>GBR009</v>
      </c>
      <c r="G15" s="6" t="str">
        <f>Overall!E14</f>
        <v>Peter King</v>
      </c>
      <c r="H15" s="6" t="str">
        <f>Overall!F14</f>
        <v>Laurie King</v>
      </c>
    </row>
    <row r="16" spans="1:8" ht="15">
      <c r="A16" s="7">
        <f>Overall!H28</f>
        <v>0.5543981481481481</v>
      </c>
      <c r="B16" s="7">
        <f>Overall!I28</f>
        <v>0.6091203703703704</v>
      </c>
      <c r="C16" s="7">
        <f t="shared" si="0"/>
        <v>0.05472222222222223</v>
      </c>
      <c r="D16" s="7">
        <f>C16/Overall!C28</f>
        <v>0.05231570002124496</v>
      </c>
      <c r="E16" s="6" t="str">
        <f>Overall!B28</f>
        <v>Spitfire</v>
      </c>
      <c r="F16" s="6">
        <f>Overall!D28</f>
        <v>106</v>
      </c>
      <c r="G16" s="6" t="str">
        <f>Overall!E28</f>
        <v>Eddie Bridle</v>
      </c>
      <c r="H16" s="6" t="str">
        <f>Overall!F28</f>
        <v>James King</v>
      </c>
    </row>
    <row r="17" spans="1:8" ht="15">
      <c r="A17" s="7">
        <f>Overall!H23</f>
        <v>0.5658564814814815</v>
      </c>
      <c r="B17" s="7">
        <f>Overall!I23</f>
        <v>0.6385416666666667</v>
      </c>
      <c r="C17" s="7">
        <f t="shared" si="0"/>
        <v>0.07268518518518519</v>
      </c>
      <c r="D17" s="7">
        <f>C17/Overall!C23</f>
        <v>0.05972488511518914</v>
      </c>
      <c r="E17" s="6" t="str">
        <f>Overall!B23</f>
        <v>Dart 18</v>
      </c>
      <c r="F17" s="6">
        <f>Overall!D23</f>
        <v>768</v>
      </c>
      <c r="G17" s="6" t="str">
        <f>Overall!E23</f>
        <v>Robert Govier</v>
      </c>
      <c r="H17" s="6" t="str">
        <f>Overall!F23</f>
        <v>Ruta Nakrosyte</v>
      </c>
    </row>
    <row r="18" spans="1:8" ht="15">
      <c r="A18" s="7">
        <f>Overall!H21</f>
        <v>0.5714583333333333</v>
      </c>
      <c r="B18" s="7">
        <f>Overall!I21</f>
        <v>0.6452199074074074</v>
      </c>
      <c r="C18" s="7">
        <f t="shared" si="0"/>
        <v>0.07376157407407413</v>
      </c>
      <c r="D18" s="7">
        <f>C18/Overall!C21</f>
        <v>0.06060934599348737</v>
      </c>
      <c r="E18" s="6" t="str">
        <f>Overall!B21</f>
        <v>Dart 18</v>
      </c>
      <c r="F18" s="6">
        <f>Overall!D21</f>
        <v>7514</v>
      </c>
      <c r="G18" s="6" t="str">
        <f>Overall!E21</f>
        <v>Roy Davies</v>
      </c>
      <c r="H18" s="6" t="str">
        <f>Overall!F21</f>
        <v>Stephen Gauld</v>
      </c>
    </row>
    <row r="19" spans="1:8" ht="15">
      <c r="A19" s="7">
        <f>Overall!H29</f>
        <v>0.5667708333333333</v>
      </c>
      <c r="B19" s="7">
        <f>Overall!I29</f>
        <v>0.6427430555555556</v>
      </c>
      <c r="C19" s="7">
        <f t="shared" si="0"/>
        <v>0.07597222222222222</v>
      </c>
      <c r="D19" s="7">
        <f>C19/Overall!C29</f>
        <v>0.062425819410207244</v>
      </c>
      <c r="E19" s="6" t="str">
        <f>Overall!B29</f>
        <v>Dart 18</v>
      </c>
      <c r="F19" s="6">
        <f>Overall!D29</f>
        <v>7113</v>
      </c>
      <c r="G19" s="6" t="str">
        <f>Overall!E29</f>
        <v>Matthew Cooper</v>
      </c>
      <c r="H19" s="6">
        <f>Overall!F29</f>
        <v>0</v>
      </c>
    </row>
    <row r="20" spans="1:8" ht="15">
      <c r="A20" s="7">
        <f>Overall!H8</f>
        <v>0.5671759259259259</v>
      </c>
      <c r="B20" s="7">
        <f>Overall!I8</f>
        <v>0.649074074074074</v>
      </c>
      <c r="C20" s="7">
        <f t="shared" si="0"/>
        <v>0.08189814814814811</v>
      </c>
      <c r="D20" s="7">
        <f>C20/Overall!C8</f>
        <v>0.07726240391334727</v>
      </c>
      <c r="E20" s="6" t="str">
        <f>Overall!B8</f>
        <v>Hurricane 5.9</v>
      </c>
      <c r="F20" s="6">
        <f>Overall!D8</f>
        <v>307</v>
      </c>
      <c r="G20" s="6" t="str">
        <f>Overall!E8</f>
        <v>Peter Smerwin</v>
      </c>
      <c r="H20" s="6" t="str">
        <f>Overall!F8</f>
        <v>Paul Whyte</v>
      </c>
    </row>
    <row r="21" spans="1:8" ht="15">
      <c r="A21" s="7">
        <f>Overall!H5</f>
        <v>0.5528819444444445</v>
      </c>
      <c r="B21" s="7" t="str">
        <f>Overall!I5</f>
        <v>rtd</v>
      </c>
      <c r="C21" s="7" t="e">
        <f t="shared" si="0"/>
        <v>#VALUE!</v>
      </c>
      <c r="D21" s="7" t="e">
        <f>C21/Overall!C5</f>
        <v>#VALUE!</v>
      </c>
      <c r="E21" s="6" t="str">
        <f>Overall!B5</f>
        <v>f18</v>
      </c>
      <c r="F21" s="6" t="str">
        <f>Overall!E5</f>
        <v>Richard Ledger</v>
      </c>
      <c r="G21" s="6" t="e">
        <f>Overall!#REF!</f>
        <v>#REF!</v>
      </c>
      <c r="H21" s="6" t="str">
        <f>Overall!F5</f>
        <v>Tom Bruton</v>
      </c>
    </row>
    <row r="22" spans="1:8" ht="15">
      <c r="A22" s="7">
        <f>Overall!H6</f>
        <v>0.5573842592592593</v>
      </c>
      <c r="B22" s="7" t="str">
        <f>Overall!I6</f>
        <v>rtd</v>
      </c>
      <c r="C22" s="7" t="e">
        <f t="shared" si="0"/>
        <v>#VALUE!</v>
      </c>
      <c r="D22" s="7" t="e">
        <f>C22/Overall!C6</f>
        <v>#VALUE!</v>
      </c>
      <c r="E22" s="6" t="str">
        <f>Overall!B6</f>
        <v>Tornado</v>
      </c>
      <c r="F22" s="6">
        <f>Overall!D6</f>
        <v>4</v>
      </c>
      <c r="G22" s="6" t="str">
        <f>Overall!E6</f>
        <v>Geoff Mylcrist</v>
      </c>
      <c r="H22" s="6" t="str">
        <f>Overall!F6</f>
        <v>Kevin Stone</v>
      </c>
    </row>
    <row r="23" spans="1:8" ht="15">
      <c r="A23" s="7">
        <f>Overall!H7</f>
        <v>0.5599884259259259</v>
      </c>
      <c r="B23" s="7" t="str">
        <f>Overall!I7</f>
        <v>rtd</v>
      </c>
      <c r="C23" s="7" t="e">
        <f t="shared" si="0"/>
        <v>#VALUE!</v>
      </c>
      <c r="D23" s="7" t="e">
        <f>C23/Overall!C7</f>
        <v>#VALUE!</v>
      </c>
      <c r="E23" s="6" t="str">
        <f>Overall!B7</f>
        <v>Hurricane 5.9</v>
      </c>
      <c r="F23" s="6">
        <f>Overall!D7</f>
        <v>361</v>
      </c>
      <c r="G23" s="6" t="str">
        <f>Overall!E7</f>
        <v>Steven Pimblett</v>
      </c>
      <c r="H23" s="6" t="str">
        <f>Overall!F7</f>
        <v>Francesca Delacey</v>
      </c>
    </row>
    <row r="24" spans="1:8" ht="15">
      <c r="A24" s="7" t="str">
        <f>Overall!H11</f>
        <v>rtd</v>
      </c>
      <c r="B24" s="7">
        <f>Overall!I11</f>
        <v>0</v>
      </c>
      <c r="C24" s="7" t="e">
        <f t="shared" si="0"/>
        <v>#VALUE!</v>
      </c>
      <c r="D24" s="7" t="e">
        <f>C24/Overall!C11</f>
        <v>#VALUE!</v>
      </c>
      <c r="E24" s="6" t="str">
        <f>Overall!B11</f>
        <v>vampire foiler</v>
      </c>
      <c r="F24" s="6" t="str">
        <f>Overall!D11</f>
        <v>GBR1</v>
      </c>
      <c r="G24" s="6" t="str">
        <f>Overall!E11</f>
        <v>Will Sunnucks</v>
      </c>
      <c r="H24" s="6" t="str">
        <f>Overall!F11</f>
        <v>Hugo Sunnucks</v>
      </c>
    </row>
    <row r="25" spans="1:8" ht="15">
      <c r="A25" s="7">
        <f>Overall!H12</f>
        <v>0.5589814814814814</v>
      </c>
      <c r="B25" s="7" t="str">
        <f>Overall!I12</f>
        <v>rtd</v>
      </c>
      <c r="C25" s="7" t="e">
        <f t="shared" si="0"/>
        <v>#VALUE!</v>
      </c>
      <c r="D25" s="7" t="e">
        <f>C25/Overall!C12</f>
        <v>#VALUE!</v>
      </c>
      <c r="E25" s="6" t="str">
        <f>Overall!B12</f>
        <v>Spitfire</v>
      </c>
      <c r="F25" s="6">
        <f>Overall!D12</f>
        <v>74</v>
      </c>
      <c r="G25" s="6" t="str">
        <f>Overall!E12</f>
        <v>Nia Crockford</v>
      </c>
      <c r="H25" s="6" t="str">
        <f>Overall!F12</f>
        <v>Caleb Cooper</v>
      </c>
    </row>
    <row r="26" spans="1:8" ht="15">
      <c r="A26" s="7">
        <f>Overall!H13</f>
        <v>0.5523148148148148</v>
      </c>
      <c r="B26" s="7" t="str">
        <f>Overall!I13</f>
        <v>rtd</v>
      </c>
      <c r="C26" s="7" t="e">
        <f t="shared" si="0"/>
        <v>#VALUE!</v>
      </c>
      <c r="D26" s="7" t="e">
        <f>C26/Overall!C13</f>
        <v>#VALUE!</v>
      </c>
      <c r="E26" s="6" t="str">
        <f>Overall!B13</f>
        <v>F18</v>
      </c>
      <c r="F26" s="6">
        <f>Overall!D13</f>
        <v>2440</v>
      </c>
      <c r="G26" s="6" t="str">
        <f>Overall!E13</f>
        <v>Brett Warburton-Smith</v>
      </c>
      <c r="H26" s="6" t="str">
        <f>Overall!F13</f>
        <v>Jason Lello</v>
      </c>
    </row>
    <row r="27" spans="1:8" ht="15">
      <c r="A27" s="7">
        <f>Overall!H15</f>
        <v>0.5722337962962963</v>
      </c>
      <c r="B27" s="7" t="str">
        <f>Overall!I15</f>
        <v>rtd</v>
      </c>
      <c r="C27" s="7" t="e">
        <f t="shared" si="0"/>
        <v>#VALUE!</v>
      </c>
      <c r="D27" s="7" t="e">
        <f>C27/Overall!C15</f>
        <v>#VALUE!</v>
      </c>
      <c r="E27" s="6" t="str">
        <f>Overall!B15</f>
        <v>Dart 18</v>
      </c>
      <c r="F27" s="6">
        <f>Overall!D15</f>
        <v>6120</v>
      </c>
      <c r="G27" s="6" t="str">
        <f>Overall!E15</f>
        <v>Richard Jones</v>
      </c>
      <c r="H27" s="6" t="str">
        <f>Overall!F15</f>
        <v>Patricia Baker</v>
      </c>
    </row>
    <row r="28" spans="1:8" ht="15">
      <c r="A28" s="7">
        <f>Overall!H18</f>
        <v>0.5568055555555556</v>
      </c>
      <c r="B28" s="7" t="str">
        <f>Overall!I18</f>
        <v>rtd</v>
      </c>
      <c r="C28" s="7" t="e">
        <f t="shared" si="0"/>
        <v>#VALUE!</v>
      </c>
      <c r="D28" s="7" t="e">
        <f>C28/Overall!C18</f>
        <v>#VALUE!</v>
      </c>
      <c r="E28" s="6" t="str">
        <f>Overall!B18</f>
        <v>a class</v>
      </c>
      <c r="F28" s="6" t="str">
        <f>Overall!D18</f>
        <v>GBR21</v>
      </c>
      <c r="G28" s="6" t="str">
        <f>Overall!E18</f>
        <v>Richard Hargreaves</v>
      </c>
      <c r="H28" s="6">
        <f>Overall!F18</f>
        <v>0</v>
      </c>
    </row>
    <row r="29" spans="1:8" ht="15">
      <c r="A29" s="7" t="str">
        <f>Overall!H25</f>
        <v>rtd</v>
      </c>
      <c r="B29" s="7">
        <f>Overall!I25</f>
        <v>0</v>
      </c>
      <c r="C29" s="7" t="e">
        <f t="shared" si="0"/>
        <v>#VALUE!</v>
      </c>
      <c r="D29" s="7" t="e">
        <f>C29/Overall!C25</f>
        <v>#VALUE!</v>
      </c>
      <c r="E29" s="6" t="str">
        <f>Overall!B25</f>
        <v>a class</v>
      </c>
      <c r="F29" s="6" t="str">
        <f>Overall!D25</f>
        <v>NED1007</v>
      </c>
      <c r="G29" s="6" t="str">
        <f>Overall!E25</f>
        <v>Chris Field</v>
      </c>
      <c r="H29" s="6">
        <f>Overall!F25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3">
      <selection activeCell="A4" sqref="A4:J29"/>
    </sheetView>
  </sheetViews>
  <sheetFormatPr defaultColWidth="9.140625" defaultRowHeight="15"/>
  <cols>
    <col min="7" max="7" width="14.140625" style="0" bestFit="1" customWidth="1"/>
    <col min="8" max="8" width="21.7109375" style="0" bestFit="1" customWidth="1"/>
    <col min="9" max="9" width="17.28125" style="0" bestFit="1" customWidth="1"/>
    <col min="10" max="10" width="13.140625" style="0" bestFit="1" customWidth="1"/>
  </cols>
  <sheetData>
    <row r="1" spans="1:10" ht="15">
      <c r="A1" s="8" t="s">
        <v>4</v>
      </c>
      <c r="B1" s="8" t="s">
        <v>11</v>
      </c>
      <c r="C1" s="8" t="s">
        <v>12</v>
      </c>
      <c r="D1" s="8" t="s">
        <v>13</v>
      </c>
      <c r="E1" s="8">
        <f>Overall!A1</f>
        <v>0</v>
      </c>
      <c r="F1" s="8">
        <f>Overall!B1</f>
        <v>0</v>
      </c>
      <c r="G1" s="8">
        <f>Overall!D1</f>
        <v>0</v>
      </c>
      <c r="H1" s="8">
        <f>Overall!E1</f>
        <v>0</v>
      </c>
      <c r="I1" s="8">
        <f>Overall!F1</f>
        <v>0</v>
      </c>
      <c r="J1" t="s">
        <v>259</v>
      </c>
    </row>
    <row r="2" spans="1:10" ht="15">
      <c r="A2" s="9">
        <f>Overall!G2</f>
        <v>0</v>
      </c>
      <c r="B2" s="9">
        <f>Overall!I2</f>
        <v>0</v>
      </c>
      <c r="C2" s="9">
        <f aca="true" t="shared" si="0" ref="C2:C29">B2-A2</f>
        <v>0</v>
      </c>
      <c r="D2" s="9" t="e">
        <f>C2/Overall!C2</f>
        <v>#DIV/0!</v>
      </c>
      <c r="E2" s="8">
        <f>Overall!A2</f>
        <v>0</v>
      </c>
      <c r="F2" s="8">
        <f>Overall!B2</f>
        <v>0</v>
      </c>
      <c r="G2" s="8">
        <f>Overall!D2</f>
        <v>0</v>
      </c>
      <c r="H2" s="8">
        <f>Overall!E2</f>
        <v>0</v>
      </c>
      <c r="I2" s="8">
        <f>Overall!F2</f>
        <v>0</v>
      </c>
      <c r="J2" s="9" t="b">
        <f aca="true" t="shared" si="1" ref="J2:J29">IF(OR(E2="short"),D2)</f>
        <v>0</v>
      </c>
    </row>
    <row r="3" spans="1:10" ht="15">
      <c r="A3" s="9" t="str">
        <f>Overall!G3</f>
        <v>Overall results</v>
      </c>
      <c r="B3" s="9">
        <f>Overall!I3</f>
        <v>0</v>
      </c>
      <c r="C3" s="9" t="e">
        <f t="shared" si="0"/>
        <v>#VALUE!</v>
      </c>
      <c r="D3" s="9" t="e">
        <f>C3/Overall!C3</f>
        <v>#VALUE!</v>
      </c>
      <c r="E3" s="8">
        <f>Overall!A3</f>
        <v>0</v>
      </c>
      <c r="F3" s="8">
        <f>Overall!B3</f>
        <v>0</v>
      </c>
      <c r="G3" s="8">
        <f>Overall!D3</f>
        <v>0</v>
      </c>
      <c r="H3" s="8">
        <f>Overall!E3</f>
        <v>0</v>
      </c>
      <c r="I3" s="8">
        <f>Overall!F3</f>
        <v>0</v>
      </c>
      <c r="J3" s="9" t="b">
        <f t="shared" si="1"/>
        <v>0</v>
      </c>
    </row>
    <row r="4" spans="1:10" ht="15">
      <c r="A4" s="9" t="str">
        <f>Overall!G4</f>
        <v>Start</v>
      </c>
      <c r="B4" s="9" t="str">
        <f>Overall!I4</f>
        <v>Leg 2 Finnish</v>
      </c>
      <c r="C4" s="9" t="e">
        <f t="shared" si="0"/>
        <v>#VALUE!</v>
      </c>
      <c r="D4" s="9" t="e">
        <f>C4/Overall!C4</f>
        <v>#VALUE!</v>
      </c>
      <c r="E4" s="8" t="str">
        <f>Overall!A4</f>
        <v>type</v>
      </c>
      <c r="F4" s="8" t="str">
        <f>Overall!B4</f>
        <v>Class</v>
      </c>
      <c r="G4" s="8" t="str">
        <f>Overall!D4</f>
        <v>Sail number</v>
      </c>
      <c r="H4" s="8" t="str">
        <f>Overall!E4</f>
        <v>Helm</v>
      </c>
      <c r="I4" s="8" t="str">
        <f>Overall!F4</f>
        <v>Crew</v>
      </c>
      <c r="J4" s="9" t="b">
        <f t="shared" si="1"/>
        <v>0</v>
      </c>
    </row>
    <row r="5" spans="1:10" ht="15">
      <c r="A5" s="9">
        <f>Overall!G25</f>
        <v>0.5</v>
      </c>
      <c r="B5" s="9">
        <f>Overall!I25</f>
        <v>0</v>
      </c>
      <c r="C5" s="9">
        <f t="shared" si="0"/>
        <v>-0.5</v>
      </c>
      <c r="D5" s="9">
        <f>C5/Overall!C25</f>
        <v>-0.499001996007984</v>
      </c>
      <c r="E5" s="8" t="str">
        <f>Overall!A25</f>
        <v>short</v>
      </c>
      <c r="F5" s="8" t="str">
        <f>Overall!B25</f>
        <v>a class</v>
      </c>
      <c r="G5" s="8" t="str">
        <f>Overall!D25</f>
        <v>NED1007</v>
      </c>
      <c r="H5" s="8" t="str">
        <f>Overall!E25</f>
        <v>Chris Field</v>
      </c>
      <c r="I5" s="8">
        <f>Overall!F25</f>
        <v>0</v>
      </c>
      <c r="J5" s="9">
        <f t="shared" si="1"/>
        <v>-0.499001996007984</v>
      </c>
    </row>
    <row r="6" spans="1:10" ht="15">
      <c r="A6" s="9">
        <f>Overall!G23</f>
        <v>0.5</v>
      </c>
      <c r="B6" s="9">
        <f>Overall!I23</f>
        <v>0.6385416666666667</v>
      </c>
      <c r="C6" s="9">
        <f t="shared" si="0"/>
        <v>0.13854166666666667</v>
      </c>
      <c r="D6" s="9">
        <f>C6/Overall!C23</f>
        <v>0.1138386743357984</v>
      </c>
      <c r="E6" s="8" t="str">
        <f>Overall!A23</f>
        <v>short</v>
      </c>
      <c r="F6" s="8" t="str">
        <f>Overall!B23</f>
        <v>Dart 18</v>
      </c>
      <c r="G6" s="8">
        <f>Overall!D23</f>
        <v>768</v>
      </c>
      <c r="H6" s="8" t="str">
        <f>Overall!E23</f>
        <v>Robert Govier</v>
      </c>
      <c r="I6" s="8" t="str">
        <f>Overall!F23</f>
        <v>Ruta Nakrosyte</v>
      </c>
      <c r="J6" s="9">
        <f t="shared" si="1"/>
        <v>0.1138386743357984</v>
      </c>
    </row>
    <row r="7" spans="1:10" ht="15">
      <c r="A7" s="9">
        <f>Overall!G29</f>
        <v>0.5</v>
      </c>
      <c r="B7" s="9">
        <f>Overall!I29</f>
        <v>0.6427430555555556</v>
      </c>
      <c r="C7" s="9">
        <f t="shared" si="0"/>
        <v>0.14274305555555555</v>
      </c>
      <c r="D7" s="9">
        <f>C7/Overall!C29</f>
        <v>0.11729092486076872</v>
      </c>
      <c r="E7" s="8" t="str">
        <f>Overall!A29</f>
        <v>short</v>
      </c>
      <c r="F7" s="8" t="str">
        <f>Overall!B29</f>
        <v>Dart 18</v>
      </c>
      <c r="G7" s="8">
        <f>Overall!D29</f>
        <v>7113</v>
      </c>
      <c r="H7" s="8" t="str">
        <f>Overall!E29</f>
        <v>Matthew Cooper</v>
      </c>
      <c r="I7" s="8">
        <f>Overall!F29</f>
        <v>0</v>
      </c>
      <c r="J7" s="9">
        <f t="shared" si="1"/>
        <v>0.11729092486076872</v>
      </c>
    </row>
    <row r="8" spans="1:10" ht="15">
      <c r="A8" s="9">
        <f>Overall!G21</f>
        <v>0.5</v>
      </c>
      <c r="B8" s="9">
        <f>Overall!I21</f>
        <v>0.6452199074074074</v>
      </c>
      <c r="C8" s="9">
        <f t="shared" si="0"/>
        <v>0.14521990740740742</v>
      </c>
      <c r="D8" s="9">
        <f>C8/Overall!C21</f>
        <v>0.11932613591405704</v>
      </c>
      <c r="E8" s="8" t="str">
        <f>Overall!A21</f>
        <v>short</v>
      </c>
      <c r="F8" s="8" t="str">
        <f>Overall!B21</f>
        <v>Dart 18</v>
      </c>
      <c r="G8" s="8">
        <f>Overall!D21</f>
        <v>7514</v>
      </c>
      <c r="H8" s="8" t="str">
        <f>Overall!E21</f>
        <v>Roy Davies</v>
      </c>
      <c r="I8" s="8" t="str">
        <f>Overall!F21</f>
        <v>Stephen Gauld</v>
      </c>
      <c r="J8" s="9">
        <f t="shared" si="1"/>
        <v>0.11932613591405704</v>
      </c>
    </row>
    <row r="9" spans="1:10" ht="15">
      <c r="A9" s="9">
        <f>Overall!G5</f>
        <v>0.5</v>
      </c>
      <c r="B9" s="9" t="str">
        <f>Overall!I5</f>
        <v>rtd</v>
      </c>
      <c r="C9" s="9" t="e">
        <f t="shared" si="0"/>
        <v>#VALUE!</v>
      </c>
      <c r="D9" s="9" t="e">
        <f>C9/Overall!C5</f>
        <v>#VALUE!</v>
      </c>
      <c r="E9" s="8" t="str">
        <f>Overall!A5</f>
        <v>full</v>
      </c>
      <c r="F9" s="8" t="str">
        <f>Overall!B5</f>
        <v>f18</v>
      </c>
      <c r="G9" s="8" t="str">
        <f>Overall!E5</f>
        <v>Richard Ledger</v>
      </c>
      <c r="H9" s="8" t="e">
        <f>Overall!#REF!</f>
        <v>#REF!</v>
      </c>
      <c r="I9" s="8" t="str">
        <f>Overall!F5</f>
        <v>Tom Bruton</v>
      </c>
      <c r="J9" s="9" t="b">
        <f t="shared" si="1"/>
        <v>0</v>
      </c>
    </row>
    <row r="10" spans="1:10" ht="15">
      <c r="A10" s="9">
        <f>Overall!G7</f>
        <v>0.5</v>
      </c>
      <c r="B10" s="9" t="str">
        <f>Overall!I7</f>
        <v>rtd</v>
      </c>
      <c r="C10" s="9" t="e">
        <f t="shared" si="0"/>
        <v>#VALUE!</v>
      </c>
      <c r="D10" s="9" t="e">
        <f>C10/Overall!C7</f>
        <v>#VALUE!</v>
      </c>
      <c r="E10" s="8" t="str">
        <f>Overall!A7</f>
        <v>full</v>
      </c>
      <c r="F10" s="8" t="str">
        <f>Overall!B7</f>
        <v>Hurricane 5.9</v>
      </c>
      <c r="G10" s="8">
        <f>Overall!D7</f>
        <v>361</v>
      </c>
      <c r="H10" s="8" t="str">
        <f>Overall!E7</f>
        <v>Steven Pimblett</v>
      </c>
      <c r="I10" s="8" t="str">
        <f>Overall!F7</f>
        <v>Francesca Delacey</v>
      </c>
      <c r="J10" s="9" t="b">
        <f t="shared" si="1"/>
        <v>0</v>
      </c>
    </row>
    <row r="11" spans="1:10" ht="15">
      <c r="A11" s="9">
        <f>Overall!G8</f>
        <v>0.5</v>
      </c>
      <c r="B11" s="9">
        <f>Overall!I8</f>
        <v>0.649074074074074</v>
      </c>
      <c r="C11" s="9">
        <f t="shared" si="0"/>
        <v>0.14907407407407403</v>
      </c>
      <c r="D11" s="9">
        <f>C11/Overall!C8</f>
        <v>0.14063591893780567</v>
      </c>
      <c r="E11" s="8" t="str">
        <f>Overall!A8</f>
        <v>full</v>
      </c>
      <c r="F11" s="8" t="str">
        <f>Overall!B8</f>
        <v>Hurricane 5.9</v>
      </c>
      <c r="G11" s="8">
        <f>Overall!D8</f>
        <v>307</v>
      </c>
      <c r="H11" s="8" t="str">
        <f>Overall!E8</f>
        <v>Peter Smerwin</v>
      </c>
      <c r="I11" s="8" t="str">
        <f>Overall!F8</f>
        <v>Paul Whyte</v>
      </c>
      <c r="J11" s="9" t="b">
        <f t="shared" si="1"/>
        <v>0</v>
      </c>
    </row>
    <row r="12" spans="1:10" ht="15">
      <c r="A12" s="9">
        <f>Overall!G9</f>
        <v>0.5</v>
      </c>
      <c r="B12" s="9">
        <f>Overall!I9</f>
        <v>0.6019907407407408</v>
      </c>
      <c r="C12" s="9">
        <f t="shared" si="0"/>
        <v>0.10199074074074077</v>
      </c>
      <c r="D12" s="9">
        <f>C12/Overall!C9</f>
        <v>0.10199074074074077</v>
      </c>
      <c r="E12" s="8" t="str">
        <f>Overall!A9</f>
        <v>full</v>
      </c>
      <c r="F12" s="8" t="str">
        <f>Overall!B9</f>
        <v>F18</v>
      </c>
      <c r="G12" s="8" t="str">
        <f>Overall!D9</f>
        <v>GBR1</v>
      </c>
      <c r="H12" s="8" t="str">
        <f>Overall!E9</f>
        <v>Abby Zambinski</v>
      </c>
      <c r="I12" s="8" t="str">
        <f>Overall!F9</f>
        <v>Rob Filmer</v>
      </c>
      <c r="J12" s="9" t="b">
        <f t="shared" si="1"/>
        <v>0</v>
      </c>
    </row>
    <row r="13" spans="1:10" ht="15">
      <c r="A13" s="9">
        <f>Overall!G10</f>
        <v>0.5</v>
      </c>
      <c r="B13" s="9">
        <f>Overall!I10</f>
        <v>0.5980787037037038</v>
      </c>
      <c r="C13" s="9">
        <f t="shared" si="0"/>
        <v>0.09807870370370375</v>
      </c>
      <c r="D13" s="9">
        <f>C13/Overall!C10</f>
        <v>0.09807870370370375</v>
      </c>
      <c r="E13" s="8" t="str">
        <f>Overall!A10</f>
        <v>Full</v>
      </c>
      <c r="F13" s="8" t="str">
        <f>Overall!B10</f>
        <v>F18</v>
      </c>
      <c r="G13" s="8" t="str">
        <f>Overall!D10</f>
        <v>GBR003</v>
      </c>
      <c r="H13" s="8" t="str">
        <f>Overall!E10</f>
        <v>Grant Forwood</v>
      </c>
      <c r="I13" s="8" t="str">
        <f>Overall!F10</f>
        <v>David Figgis</v>
      </c>
      <c r="J13" s="9" t="b">
        <f t="shared" si="1"/>
        <v>0</v>
      </c>
    </row>
    <row r="14" spans="1:10" ht="15">
      <c r="A14" s="9">
        <f>Overall!G11</f>
        <v>0.5</v>
      </c>
      <c r="B14" s="9">
        <f>Overall!I11</f>
        <v>0</v>
      </c>
      <c r="C14" s="9">
        <f t="shared" si="0"/>
        <v>-0.5</v>
      </c>
      <c r="D14" s="9">
        <f>C14/Overall!C11</f>
        <v>-0.6127450980392157</v>
      </c>
      <c r="E14" s="8" t="str">
        <f>Overall!A11</f>
        <v>full</v>
      </c>
      <c r="F14" s="8" t="str">
        <f>Overall!B11</f>
        <v>vampire foiler</v>
      </c>
      <c r="G14" s="8" t="str">
        <f>Overall!D11</f>
        <v>GBR1</v>
      </c>
      <c r="H14" s="8" t="str">
        <f>Overall!E11</f>
        <v>Will Sunnucks</v>
      </c>
      <c r="I14" s="8" t="str">
        <f>Overall!F11</f>
        <v>Hugo Sunnucks</v>
      </c>
      <c r="J14" s="9" t="b">
        <f t="shared" si="1"/>
        <v>0</v>
      </c>
    </row>
    <row r="15" spans="1:10" ht="15">
      <c r="A15" s="9">
        <f>Overall!G12</f>
        <v>0.5</v>
      </c>
      <c r="B15" s="9" t="str">
        <f>Overall!I12</f>
        <v>rtd</v>
      </c>
      <c r="C15" s="9" t="e">
        <f t="shared" si="0"/>
        <v>#VALUE!</v>
      </c>
      <c r="D15" s="9" t="e">
        <f>C15/Overall!C12</f>
        <v>#VALUE!</v>
      </c>
      <c r="E15" s="8" t="str">
        <f>Overall!A12</f>
        <v>full</v>
      </c>
      <c r="F15" s="8" t="str">
        <f>Overall!B12</f>
        <v>Spitfire</v>
      </c>
      <c r="G15" s="8">
        <f>Overall!D12</f>
        <v>74</v>
      </c>
      <c r="H15" s="8" t="str">
        <f>Overall!E12</f>
        <v>Nia Crockford</v>
      </c>
      <c r="I15" s="8" t="str">
        <f>Overall!F12</f>
        <v>Caleb Cooper</v>
      </c>
      <c r="J15" s="9" t="b">
        <f t="shared" si="1"/>
        <v>0</v>
      </c>
    </row>
    <row r="16" spans="1:10" ht="15">
      <c r="A16" s="9">
        <f>Overall!G13</f>
        <v>0.5</v>
      </c>
      <c r="B16" s="9" t="str">
        <f>Overall!I13</f>
        <v>rtd</v>
      </c>
      <c r="C16" s="9" t="e">
        <f t="shared" si="0"/>
        <v>#VALUE!</v>
      </c>
      <c r="D16" s="9" t="e">
        <f>C16/Overall!C13</f>
        <v>#VALUE!</v>
      </c>
      <c r="E16" s="8" t="str">
        <f>Overall!A13</f>
        <v>full</v>
      </c>
      <c r="F16" s="8" t="str">
        <f>Overall!B13</f>
        <v>F18</v>
      </c>
      <c r="G16" s="8">
        <f>Overall!D13</f>
        <v>2440</v>
      </c>
      <c r="H16" s="8" t="str">
        <f>Overall!E13</f>
        <v>Brett Warburton-Smith</v>
      </c>
      <c r="I16" s="8" t="str">
        <f>Overall!F13</f>
        <v>Jason Lello</v>
      </c>
      <c r="J16" s="9" t="b">
        <f t="shared" si="1"/>
        <v>0</v>
      </c>
    </row>
    <row r="17" spans="1:10" ht="15">
      <c r="A17" s="9">
        <f>Overall!G14</f>
        <v>0.5</v>
      </c>
      <c r="B17" s="9">
        <f>Overall!I14</f>
        <v>0.6012962962962963</v>
      </c>
      <c r="C17" s="9">
        <f t="shared" si="0"/>
        <v>0.10129629629629633</v>
      </c>
      <c r="D17" s="9">
        <f>C17/Overall!C14</f>
        <v>0.10129629629629633</v>
      </c>
      <c r="E17" s="8" t="str">
        <f>Overall!A14</f>
        <v>full</v>
      </c>
      <c r="F17" s="8" t="str">
        <f>Overall!B14</f>
        <v>f18</v>
      </c>
      <c r="G17" s="8" t="str">
        <f>Overall!D14</f>
        <v>GBR009</v>
      </c>
      <c r="H17" s="8" t="str">
        <f>Overall!E14</f>
        <v>Peter King</v>
      </c>
      <c r="I17" s="8" t="str">
        <f>Overall!F14</f>
        <v>Laurie King</v>
      </c>
      <c r="J17" s="9" t="b">
        <f t="shared" si="1"/>
        <v>0</v>
      </c>
    </row>
    <row r="18" spans="1:10" ht="15">
      <c r="A18" s="9">
        <f>Overall!G16</f>
        <v>0.5</v>
      </c>
      <c r="B18" s="9">
        <f>Overall!I16</f>
        <v>0.5901967592592593</v>
      </c>
      <c r="C18" s="9">
        <f t="shared" si="0"/>
        <v>0.0901967592592593</v>
      </c>
      <c r="D18" s="9">
        <f>C18/Overall!C16</f>
        <v>0.0901967592592593</v>
      </c>
      <c r="E18" s="8" t="str">
        <f>Overall!A16</f>
        <v>full</v>
      </c>
      <c r="F18" s="8" t="str">
        <f>Overall!B16</f>
        <v>F18</v>
      </c>
      <c r="G18" s="8" t="str">
        <f>Overall!D16</f>
        <v>GBR 1828</v>
      </c>
      <c r="H18" s="8" t="str">
        <f>Overall!E16</f>
        <v>Grant Piggott</v>
      </c>
      <c r="I18" s="8" t="str">
        <f>Overall!F16</f>
        <v>Simon Farren</v>
      </c>
      <c r="J18" s="9" t="b">
        <f t="shared" si="1"/>
        <v>0</v>
      </c>
    </row>
    <row r="19" spans="1:10" ht="15">
      <c r="A19" s="9">
        <f>Overall!G17</f>
        <v>0.5</v>
      </c>
      <c r="B19" s="9">
        <f>Overall!I17</f>
        <v>0.5969907407407408</v>
      </c>
      <c r="C19" s="9">
        <f t="shared" si="0"/>
        <v>0.09699074074074077</v>
      </c>
      <c r="D19" s="9">
        <f>C19/Overall!C17</f>
        <v>0.09699074074074077</v>
      </c>
      <c r="E19" s="8" t="str">
        <f>Overall!A17</f>
        <v>full</v>
      </c>
      <c r="F19" s="8" t="str">
        <f>Overall!B17</f>
        <v>F18</v>
      </c>
      <c r="G19" s="8" t="str">
        <f>Overall!D17</f>
        <v>GBR 29</v>
      </c>
      <c r="H19" s="8" t="str">
        <f>Overall!E17</f>
        <v>Ghislain Melaine</v>
      </c>
      <c r="I19" s="8" t="str">
        <f>Overall!F17</f>
        <v>Greg Crease</v>
      </c>
      <c r="J19" s="9" t="b">
        <f t="shared" si="1"/>
        <v>0</v>
      </c>
    </row>
    <row r="20" spans="1:10" ht="15">
      <c r="A20" s="9">
        <f>Overall!G19</f>
        <v>0.5</v>
      </c>
      <c r="B20" s="9">
        <f>Overall!I19</f>
        <v>0.5931712962962963</v>
      </c>
      <c r="C20" s="9">
        <f t="shared" si="0"/>
        <v>0.09317129629629628</v>
      </c>
      <c r="D20" s="9">
        <f>C20/Overall!C19</f>
        <v>0.09317129629629628</v>
      </c>
      <c r="E20" s="8" t="str">
        <f>Overall!A19</f>
        <v>full</v>
      </c>
      <c r="F20" s="8" t="str">
        <f>Overall!B19</f>
        <v>f18</v>
      </c>
      <c r="G20" s="8" t="str">
        <f>Overall!D19</f>
        <v>GBR1577</v>
      </c>
      <c r="H20" s="8" t="str">
        <f>Overall!E19</f>
        <v>Tim Neal</v>
      </c>
      <c r="I20" s="8" t="str">
        <f>Overall!F19</f>
        <v>Bob Fry</v>
      </c>
      <c r="J20" s="9" t="b">
        <f t="shared" si="1"/>
        <v>0</v>
      </c>
    </row>
    <row r="21" spans="1:10" ht="15">
      <c r="A21" s="9">
        <f>Overall!G20</f>
        <v>0.5</v>
      </c>
      <c r="B21" s="9">
        <f>Overall!I20</f>
        <v>0.5919675925925926</v>
      </c>
      <c r="C21" s="9">
        <f t="shared" si="0"/>
        <v>0.09196759259259257</v>
      </c>
      <c r="D21" s="9">
        <f>C21/Overall!C20</f>
        <v>0.09196759259259257</v>
      </c>
      <c r="E21" s="8" t="str">
        <f>Overall!A20</f>
        <v>full</v>
      </c>
      <c r="F21" s="8" t="str">
        <f>Overall!B20</f>
        <v>f18</v>
      </c>
      <c r="G21" s="8">
        <f>Overall!D20</f>
        <v>1581</v>
      </c>
      <c r="H21" s="8" t="str">
        <f>Overall!E20</f>
        <v>Oliver Northrop</v>
      </c>
      <c r="I21" s="8" t="str">
        <f>Overall!F20</f>
        <v>Josh</v>
      </c>
      <c r="J21" s="9" t="b">
        <f t="shared" si="1"/>
        <v>0</v>
      </c>
    </row>
    <row r="22" spans="1:10" ht="15">
      <c r="A22" s="9">
        <f>Overall!G22</f>
        <v>0.5</v>
      </c>
      <c r="B22" s="9">
        <f>Overall!I22</f>
        <v>0.5928472222222222</v>
      </c>
      <c r="C22" s="9">
        <f t="shared" si="0"/>
        <v>0.09284722222222219</v>
      </c>
      <c r="D22" s="9">
        <f>C22/Overall!C22</f>
        <v>0.09794010782934831</v>
      </c>
      <c r="E22" s="8" t="str">
        <f>Overall!A22</f>
        <v>full</v>
      </c>
      <c r="F22" s="8" t="str">
        <f>Overall!B22</f>
        <v>Tornado</v>
      </c>
      <c r="G22" s="8">
        <f>Overall!D22</f>
        <v>411</v>
      </c>
      <c r="H22" s="8" t="str">
        <f>Overall!E22</f>
        <v>Pete Wilson</v>
      </c>
      <c r="I22" s="8" t="str">
        <f>Overall!F22</f>
        <v>Stephen Hodges</v>
      </c>
      <c r="J22" s="9" t="b">
        <f t="shared" si="1"/>
        <v>0</v>
      </c>
    </row>
    <row r="23" spans="1:10" ht="15">
      <c r="A23" s="9">
        <f>Overall!G24</f>
        <v>0.5</v>
      </c>
      <c r="B23" s="9">
        <f>Overall!I24</f>
        <v>0.5966666666666667</v>
      </c>
      <c r="C23" s="9">
        <f t="shared" si="0"/>
        <v>0.09666666666666668</v>
      </c>
      <c r="D23" s="9">
        <f>C23/Overall!C24</f>
        <v>0.09666666666666668</v>
      </c>
      <c r="E23" s="8" t="str">
        <f>Overall!A24</f>
        <v>full</v>
      </c>
      <c r="F23" s="8" t="str">
        <f>Overall!B24</f>
        <v>F18</v>
      </c>
      <c r="G23" s="8" t="str">
        <f>Overall!D24</f>
        <v>GBR503</v>
      </c>
      <c r="H23" s="8" t="str">
        <f>Overall!E24</f>
        <v>Matt Young</v>
      </c>
      <c r="I23" s="8" t="str">
        <f>Overall!F24</f>
        <v>Charles Willet</v>
      </c>
      <c r="J23" s="9" t="b">
        <f t="shared" si="1"/>
        <v>0</v>
      </c>
    </row>
    <row r="24" spans="1:10" ht="15">
      <c r="A24" s="9">
        <f>Overall!G26</f>
        <v>0.5</v>
      </c>
      <c r="B24" s="9">
        <f>Overall!I26</f>
        <v>0.6012731481481481</v>
      </c>
      <c r="C24" s="9">
        <f t="shared" si="0"/>
        <v>0.10127314814814814</v>
      </c>
      <c r="D24" s="9">
        <f>C24/Overall!C26</f>
        <v>0.09784845231705135</v>
      </c>
      <c r="E24" s="8" t="str">
        <f>Overall!A26</f>
        <v>full</v>
      </c>
      <c r="F24" s="8" t="str">
        <f>Overall!B26</f>
        <v>AHPC Viper</v>
      </c>
      <c r="G24" s="8">
        <f>Overall!D26</f>
        <v>239</v>
      </c>
      <c r="H24" s="8" t="str">
        <f>Overall!E26</f>
        <v>Nick Barnes</v>
      </c>
      <c r="I24" s="8" t="str">
        <f>Overall!F26</f>
        <v>Neil Baldry</v>
      </c>
      <c r="J24" s="9" t="b">
        <f t="shared" si="1"/>
        <v>0</v>
      </c>
    </row>
    <row r="25" spans="1:10" ht="15">
      <c r="A25" s="9">
        <f>Overall!G27</f>
        <v>0.5</v>
      </c>
      <c r="B25" s="9">
        <f>Overall!I27</f>
        <v>0.5947337962962963</v>
      </c>
      <c r="C25" s="9">
        <f t="shared" si="0"/>
        <v>0.0947337962962963</v>
      </c>
      <c r="D25" s="9">
        <f>C25/Overall!C27</f>
        <v>0.09993016486951087</v>
      </c>
      <c r="E25" s="8" t="str">
        <f>Overall!A27</f>
        <v>full</v>
      </c>
      <c r="F25" s="8" t="str">
        <f>Overall!B27</f>
        <v>Tornado</v>
      </c>
      <c r="G25" s="8">
        <f>Overall!D27</f>
        <v>6</v>
      </c>
      <c r="H25" s="8" t="str">
        <f>Overall!E27</f>
        <v>Paul Mines</v>
      </c>
      <c r="I25" s="8" t="str">
        <f>Overall!F27</f>
        <v>Stu Smith</v>
      </c>
      <c r="J25" s="9" t="b">
        <f t="shared" si="1"/>
        <v>0</v>
      </c>
    </row>
    <row r="26" spans="1:10" ht="15">
      <c r="A26" s="9">
        <f>Overall!G28</f>
        <v>0.5</v>
      </c>
      <c r="B26" s="9">
        <f>Overall!I28</f>
        <v>0.6091203703703704</v>
      </c>
      <c r="C26" s="9">
        <f t="shared" si="0"/>
        <v>0.10912037037037037</v>
      </c>
      <c r="D26" s="9">
        <f>C26/Overall!C28</f>
        <v>0.10432157779194108</v>
      </c>
      <c r="E26" s="8" t="str">
        <f>Overall!A28</f>
        <v>full</v>
      </c>
      <c r="F26" s="8" t="str">
        <f>Overall!B28</f>
        <v>Spitfire</v>
      </c>
      <c r="G26" s="8">
        <f>Overall!D28</f>
        <v>106</v>
      </c>
      <c r="H26" s="8" t="str">
        <f>Overall!E28</f>
        <v>Eddie Bridle</v>
      </c>
      <c r="I26" s="8" t="str">
        <f>Overall!F28</f>
        <v>James King</v>
      </c>
      <c r="J26" s="9" t="b">
        <f t="shared" si="1"/>
        <v>0</v>
      </c>
    </row>
    <row r="27" spans="1:10" ht="15">
      <c r="A27" s="9">
        <f>Overall!G6</f>
        <v>0.5</v>
      </c>
      <c r="B27" s="9" t="str">
        <f>Overall!I6</f>
        <v>rtd</v>
      </c>
      <c r="C27" s="9" t="e">
        <f t="shared" si="0"/>
        <v>#VALUE!</v>
      </c>
      <c r="D27" s="9" t="e">
        <f>C27/Overall!C6</f>
        <v>#VALUE!</v>
      </c>
      <c r="E27" s="8" t="str">
        <f>Overall!A6</f>
        <v>short</v>
      </c>
      <c r="F27" s="8" t="str">
        <f>Overall!B6</f>
        <v>Tornado</v>
      </c>
      <c r="G27" s="8">
        <f>Overall!D6</f>
        <v>4</v>
      </c>
      <c r="H27" s="8" t="str">
        <f>Overall!E6</f>
        <v>Geoff Mylcrist</v>
      </c>
      <c r="I27" s="8" t="str">
        <f>Overall!F6</f>
        <v>Kevin Stone</v>
      </c>
      <c r="J27" s="9" t="e">
        <f t="shared" si="1"/>
        <v>#VALUE!</v>
      </c>
    </row>
    <row r="28" spans="1:10" ht="15">
      <c r="A28" s="9">
        <f>Overall!G15</f>
        <v>0.5</v>
      </c>
      <c r="B28" s="9" t="str">
        <f>Overall!I15</f>
        <v>rtd</v>
      </c>
      <c r="C28" s="9" t="e">
        <f t="shared" si="0"/>
        <v>#VALUE!</v>
      </c>
      <c r="D28" s="9" t="e">
        <f>C28/Overall!C15</f>
        <v>#VALUE!</v>
      </c>
      <c r="E28" s="8" t="str">
        <f>Overall!A15</f>
        <v>short</v>
      </c>
      <c r="F28" s="8" t="str">
        <f>Overall!B15</f>
        <v>Dart 18</v>
      </c>
      <c r="G28" s="8">
        <f>Overall!D15</f>
        <v>6120</v>
      </c>
      <c r="H28" s="8" t="str">
        <f>Overall!E15</f>
        <v>Richard Jones</v>
      </c>
      <c r="I28" s="8" t="str">
        <f>Overall!F15</f>
        <v>Patricia Baker</v>
      </c>
      <c r="J28" s="9" t="e">
        <f t="shared" si="1"/>
        <v>#VALUE!</v>
      </c>
    </row>
    <row r="29" spans="1:10" ht="15">
      <c r="A29" s="9">
        <f>Overall!G18</f>
        <v>0.5</v>
      </c>
      <c r="B29" s="9" t="str">
        <f>Overall!I18</f>
        <v>rtd</v>
      </c>
      <c r="C29" s="9" t="e">
        <f t="shared" si="0"/>
        <v>#VALUE!</v>
      </c>
      <c r="D29" s="9" t="e">
        <f>C29/Overall!C18</f>
        <v>#VALUE!</v>
      </c>
      <c r="E29" s="8" t="str">
        <f>Overall!A18</f>
        <v>short</v>
      </c>
      <c r="F29" s="8" t="str">
        <f>Overall!B18</f>
        <v>a class</v>
      </c>
      <c r="G29" s="8" t="str">
        <f>Overall!D18</f>
        <v>GBR21</v>
      </c>
      <c r="H29" s="8" t="str">
        <f>Overall!E18</f>
        <v>Richard Hargreaves</v>
      </c>
      <c r="I29" s="8">
        <f>Overall!F18</f>
        <v>0</v>
      </c>
      <c r="J29" s="9" t="e">
        <f t="shared" si="1"/>
        <v>#VALUE!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A2" sqref="A1:O28"/>
    </sheetView>
  </sheetViews>
  <sheetFormatPr defaultColWidth="9.140625" defaultRowHeight="15"/>
  <cols>
    <col min="1" max="1" width="5.57421875" style="0" bestFit="1" customWidth="1"/>
    <col min="2" max="2" width="17.28125" style="0" bestFit="1" customWidth="1"/>
    <col min="5" max="5" width="21.7109375" style="0" bestFit="1" customWidth="1"/>
    <col min="6" max="6" width="17.28125" style="0" bestFit="1" customWidth="1"/>
    <col min="10" max="10" width="12.28125" style="0" bestFit="1" customWidth="1"/>
    <col min="13" max="13" width="8.421875" style="0" bestFit="1" customWidth="1"/>
    <col min="14" max="14" width="9.7109375" style="0" bestFit="1" customWidth="1"/>
  </cols>
  <sheetData>
    <row r="1" spans="1:15" ht="15">
      <c r="A1" s="5" t="s">
        <v>18</v>
      </c>
      <c r="B1" s="5" t="s">
        <v>1</v>
      </c>
      <c r="C1" s="5" t="s">
        <v>10</v>
      </c>
      <c r="D1" s="5" t="s">
        <v>0</v>
      </c>
      <c r="E1" s="5" t="s">
        <v>2</v>
      </c>
      <c r="F1" s="5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11</v>
      </c>
      <c r="N1" s="1" t="s">
        <v>12</v>
      </c>
      <c r="O1" s="1" t="s">
        <v>13</v>
      </c>
    </row>
    <row r="2" spans="1:15" ht="15">
      <c r="A2" s="5" t="s">
        <v>255</v>
      </c>
      <c r="B2" s="27" t="s">
        <v>276</v>
      </c>
      <c r="C2" s="5">
        <f>VLOOKUP(B:B,SCHRS!A:B,2,FALSE)</f>
        <v>0.816</v>
      </c>
      <c r="D2" s="5" t="s">
        <v>270</v>
      </c>
      <c r="E2" s="5" t="s">
        <v>277</v>
      </c>
      <c r="F2" s="5" t="s">
        <v>278</v>
      </c>
      <c r="G2" s="2">
        <v>0.5</v>
      </c>
      <c r="H2" s="2" t="s">
        <v>320</v>
      </c>
      <c r="I2" s="2"/>
      <c r="J2" s="2"/>
      <c r="K2" s="2"/>
      <c r="L2" s="2"/>
      <c r="M2" s="2">
        <f aca="true" t="shared" si="0" ref="M2:M28">K2</f>
        <v>0</v>
      </c>
      <c r="N2" s="2">
        <f aca="true" t="shared" si="1" ref="N2:N28">M2-G2</f>
        <v>-0.5</v>
      </c>
      <c r="O2" s="2">
        <f aca="true" t="shared" si="2" ref="O2:O28">N2/C2</f>
        <v>-0.6127450980392157</v>
      </c>
    </row>
    <row r="3" spans="1:15" ht="15">
      <c r="A3" s="5" t="s">
        <v>254</v>
      </c>
      <c r="B3" s="14" t="s">
        <v>213</v>
      </c>
      <c r="C3" s="5">
        <f>VLOOKUP(B:B,SCHRS!A:B,2,FALSE)</f>
        <v>0.948</v>
      </c>
      <c r="D3" s="5">
        <v>4</v>
      </c>
      <c r="E3" s="5" t="s">
        <v>264</v>
      </c>
      <c r="F3" s="5" t="s">
        <v>265</v>
      </c>
      <c r="G3" s="2">
        <v>0.5</v>
      </c>
      <c r="H3" s="2">
        <v>0.5573842592592593</v>
      </c>
      <c r="I3" s="2" t="s">
        <v>320</v>
      </c>
      <c r="J3" s="2"/>
      <c r="K3" s="2"/>
      <c r="L3" s="2"/>
      <c r="M3" s="2">
        <f t="shared" si="0"/>
        <v>0</v>
      </c>
      <c r="N3" s="2">
        <f t="shared" si="1"/>
        <v>-0.5</v>
      </c>
      <c r="O3" s="2">
        <f t="shared" si="2"/>
        <v>-0.5274261603375527</v>
      </c>
    </row>
    <row r="4" spans="1:15" ht="15">
      <c r="A4" s="5" t="s">
        <v>255</v>
      </c>
      <c r="B4" s="14" t="s">
        <v>261</v>
      </c>
      <c r="C4" s="5">
        <f>VLOOKUP(B:B,SCHRS!A:B,2,FALSE)</f>
        <v>1</v>
      </c>
      <c r="D4" s="5">
        <v>957</v>
      </c>
      <c r="E4" s="5" t="s">
        <v>262</v>
      </c>
      <c r="F4" s="5" t="s">
        <v>263</v>
      </c>
      <c r="G4" s="2">
        <v>0.5</v>
      </c>
      <c r="H4" s="2">
        <v>0.5528819444444445</v>
      </c>
      <c r="I4" s="2" t="s">
        <v>320</v>
      </c>
      <c r="J4" s="2"/>
      <c r="K4" s="2"/>
      <c r="L4" s="2"/>
      <c r="M4" s="2">
        <f t="shared" si="0"/>
        <v>0</v>
      </c>
      <c r="N4" s="2">
        <f t="shared" si="1"/>
        <v>-0.5</v>
      </c>
      <c r="O4" s="2">
        <f t="shared" si="2"/>
        <v>-0.5</v>
      </c>
    </row>
    <row r="5" spans="1:15" ht="15">
      <c r="A5" s="5" t="s">
        <v>255</v>
      </c>
      <c r="B5" s="5" t="s">
        <v>260</v>
      </c>
      <c r="C5" s="5">
        <f>VLOOKUP(B:B,SCHRS!A:B,2,FALSE)</f>
        <v>1</v>
      </c>
      <c r="D5" s="10">
        <v>2440</v>
      </c>
      <c r="E5" s="5" t="s">
        <v>281</v>
      </c>
      <c r="F5" s="5" t="s">
        <v>282</v>
      </c>
      <c r="G5" s="2">
        <v>0.5</v>
      </c>
      <c r="H5" s="2">
        <v>0.5523148148148148</v>
      </c>
      <c r="I5" s="2" t="s">
        <v>320</v>
      </c>
      <c r="J5" s="2"/>
      <c r="K5" s="2"/>
      <c r="L5" s="2"/>
      <c r="M5" s="2">
        <f t="shared" si="0"/>
        <v>0</v>
      </c>
      <c r="N5" s="2">
        <f t="shared" si="1"/>
        <v>-0.5</v>
      </c>
      <c r="O5" s="2">
        <f t="shared" si="2"/>
        <v>-0.5</v>
      </c>
    </row>
    <row r="6" spans="1:15" ht="15">
      <c r="A6" s="5" t="s">
        <v>255</v>
      </c>
      <c r="B6" s="5" t="s">
        <v>261</v>
      </c>
      <c r="C6" s="5">
        <f>VLOOKUP(B:B,SCHRS!A:B,2,FALSE)</f>
        <v>1</v>
      </c>
      <c r="D6" s="5" t="s">
        <v>283</v>
      </c>
      <c r="E6" s="5" t="s">
        <v>284</v>
      </c>
      <c r="F6" s="5" t="s">
        <v>285</v>
      </c>
      <c r="G6" s="2">
        <v>0.5</v>
      </c>
      <c r="H6" s="2">
        <v>0.5490856481481482</v>
      </c>
      <c r="I6" s="2">
        <v>0.6012962962962963</v>
      </c>
      <c r="J6" s="2" t="s">
        <v>320</v>
      </c>
      <c r="K6" s="2"/>
      <c r="L6" s="2"/>
      <c r="M6" s="2">
        <f t="shared" si="0"/>
        <v>0</v>
      </c>
      <c r="N6" s="2">
        <f t="shared" si="1"/>
        <v>-0.5</v>
      </c>
      <c r="O6" s="2">
        <f t="shared" si="2"/>
        <v>-0.5</v>
      </c>
    </row>
    <row r="7" spans="1:15" ht="15">
      <c r="A7" s="5" t="s">
        <v>254</v>
      </c>
      <c r="B7" s="5" t="s">
        <v>294</v>
      </c>
      <c r="C7" s="5">
        <f>VLOOKUP(B:B,SCHRS!A:B,2,FALSE)</f>
        <v>1.002</v>
      </c>
      <c r="D7" s="5" t="s">
        <v>295</v>
      </c>
      <c r="E7" s="5" t="s">
        <v>296</v>
      </c>
      <c r="F7" s="5"/>
      <c r="G7" s="2">
        <v>0.5</v>
      </c>
      <c r="H7" s="2">
        <v>0.5568055555555556</v>
      </c>
      <c r="I7" s="2" t="s">
        <v>320</v>
      </c>
      <c r="J7" s="2"/>
      <c r="K7" s="2"/>
      <c r="L7" s="2"/>
      <c r="M7" s="2">
        <f t="shared" si="0"/>
        <v>0</v>
      </c>
      <c r="N7" s="2">
        <f t="shared" si="1"/>
        <v>-0.5</v>
      </c>
      <c r="O7" s="2">
        <f t="shared" si="2"/>
        <v>-0.499001996007984</v>
      </c>
    </row>
    <row r="8" spans="1:15" ht="15">
      <c r="A8" s="5" t="s">
        <v>254</v>
      </c>
      <c r="B8" s="5" t="s">
        <v>294</v>
      </c>
      <c r="C8" s="5">
        <f>VLOOKUP(B:B,SCHRS!A:B,2,FALSE)</f>
        <v>1.002</v>
      </c>
      <c r="D8" s="5" t="s">
        <v>311</v>
      </c>
      <c r="E8" s="5" t="s">
        <v>312</v>
      </c>
      <c r="F8" s="5"/>
      <c r="G8" s="2">
        <v>0.5</v>
      </c>
      <c r="H8" s="2" t="s">
        <v>320</v>
      </c>
      <c r="I8" s="2"/>
      <c r="J8" s="2"/>
      <c r="K8" s="2"/>
      <c r="L8" s="2"/>
      <c r="M8" s="2">
        <f t="shared" si="0"/>
        <v>0</v>
      </c>
      <c r="N8" s="2">
        <f t="shared" si="1"/>
        <v>-0.5</v>
      </c>
      <c r="O8" s="2">
        <f t="shared" si="2"/>
        <v>-0.499001996007984</v>
      </c>
    </row>
    <row r="9" spans="1:15" ht="15">
      <c r="A9" s="5" t="s">
        <v>255</v>
      </c>
      <c r="B9" s="14" t="s">
        <v>187</v>
      </c>
      <c r="C9" s="5">
        <f>VLOOKUP(B:B,SCHRS!A:B,2,FALSE)</f>
        <v>1.046</v>
      </c>
      <c r="D9" s="5">
        <v>74</v>
      </c>
      <c r="E9" s="5" t="s">
        <v>279</v>
      </c>
      <c r="F9" s="5" t="s">
        <v>280</v>
      </c>
      <c r="G9" s="2">
        <v>0.5</v>
      </c>
      <c r="H9" s="2">
        <v>0.5589814814814814</v>
      </c>
      <c r="I9" s="2" t="s">
        <v>320</v>
      </c>
      <c r="J9" s="2"/>
      <c r="K9" s="2"/>
      <c r="L9" s="2"/>
      <c r="M9" s="2">
        <f t="shared" si="0"/>
        <v>0</v>
      </c>
      <c r="N9" s="2">
        <f t="shared" si="1"/>
        <v>-0.5</v>
      </c>
      <c r="O9" s="2">
        <f t="shared" si="2"/>
        <v>-0.4780114722753346</v>
      </c>
    </row>
    <row r="10" spans="1:15" ht="15">
      <c r="A10" s="5" t="s">
        <v>255</v>
      </c>
      <c r="B10" s="14" t="s">
        <v>89</v>
      </c>
      <c r="C10" s="5">
        <f>VLOOKUP(B:B,SCHRS!A:B,2,FALSE)</f>
        <v>1.06</v>
      </c>
      <c r="D10" s="5">
        <v>361</v>
      </c>
      <c r="E10" s="5" t="s">
        <v>266</v>
      </c>
      <c r="F10" s="5" t="s">
        <v>267</v>
      </c>
      <c r="G10" s="2">
        <v>0.5</v>
      </c>
      <c r="H10" s="2">
        <v>0.5599884259259259</v>
      </c>
      <c r="I10" s="2" t="s">
        <v>320</v>
      </c>
      <c r="J10" s="2"/>
      <c r="K10" s="2"/>
      <c r="L10" s="2"/>
      <c r="M10" s="2">
        <f t="shared" si="0"/>
        <v>0</v>
      </c>
      <c r="N10" s="2">
        <f t="shared" si="1"/>
        <v>-0.5</v>
      </c>
      <c r="O10" s="2">
        <f t="shared" si="2"/>
        <v>-0.4716981132075471</v>
      </c>
    </row>
    <row r="11" spans="1:15" ht="15">
      <c r="A11" s="5" t="s">
        <v>255</v>
      </c>
      <c r="B11" s="14" t="s">
        <v>89</v>
      </c>
      <c r="C11" s="5">
        <f>VLOOKUP(B:B,SCHRS!A:B,2,FALSE)</f>
        <v>1.06</v>
      </c>
      <c r="D11" s="26">
        <v>307</v>
      </c>
      <c r="E11" s="5" t="s">
        <v>268</v>
      </c>
      <c r="F11" s="5" t="s">
        <v>269</v>
      </c>
      <c r="G11" s="2">
        <v>0.5</v>
      </c>
      <c r="H11" s="2">
        <v>0.5671759259259259</v>
      </c>
      <c r="I11" s="2">
        <v>0.649074074074074</v>
      </c>
      <c r="J11" s="2" t="s">
        <v>320</v>
      </c>
      <c r="K11" s="2"/>
      <c r="L11" s="2"/>
      <c r="M11" s="2">
        <f t="shared" si="0"/>
        <v>0</v>
      </c>
      <c r="N11" s="2">
        <f t="shared" si="1"/>
        <v>-0.5</v>
      </c>
      <c r="O11" s="2">
        <f t="shared" si="2"/>
        <v>-0.4716981132075471</v>
      </c>
    </row>
    <row r="12" spans="1:15" ht="15">
      <c r="A12" s="5" t="s">
        <v>254</v>
      </c>
      <c r="B12" s="5" t="s">
        <v>14</v>
      </c>
      <c r="C12" s="5">
        <f>VLOOKUP(B:B,SCHRS!A:B,2,FALSE)</f>
        <v>1.217</v>
      </c>
      <c r="D12" s="5">
        <v>6120</v>
      </c>
      <c r="E12" s="5" t="s">
        <v>286</v>
      </c>
      <c r="F12" s="5" t="s">
        <v>287</v>
      </c>
      <c r="G12" s="2">
        <v>0.5</v>
      </c>
      <c r="H12" s="2">
        <v>0.5722337962962963</v>
      </c>
      <c r="I12" s="2" t="s">
        <v>320</v>
      </c>
      <c r="J12" s="2"/>
      <c r="K12" s="2"/>
      <c r="L12" s="2"/>
      <c r="M12" s="2">
        <f t="shared" si="0"/>
        <v>0</v>
      </c>
      <c r="N12" s="2">
        <f t="shared" si="1"/>
        <v>-0.5</v>
      </c>
      <c r="O12" s="2">
        <f t="shared" si="2"/>
        <v>-0.4108463434675431</v>
      </c>
    </row>
    <row r="13" spans="1:15" ht="15">
      <c r="A13" s="5" t="s">
        <v>254</v>
      </c>
      <c r="B13" s="5" t="s">
        <v>14</v>
      </c>
      <c r="C13" s="5">
        <f>VLOOKUP(B:B,SCHRS!A:B,2,FALSE)</f>
        <v>1.217</v>
      </c>
      <c r="D13" s="5">
        <v>7514</v>
      </c>
      <c r="E13" s="5" t="s">
        <v>302</v>
      </c>
      <c r="F13" s="5" t="s">
        <v>303</v>
      </c>
      <c r="G13" s="2">
        <v>0.5</v>
      </c>
      <c r="H13" s="2">
        <v>0.5714583333333333</v>
      </c>
      <c r="I13" s="2">
        <v>0.6452199074074074</v>
      </c>
      <c r="J13" s="2"/>
      <c r="K13" s="2"/>
      <c r="L13" s="2"/>
      <c r="M13" s="2">
        <f t="shared" si="0"/>
        <v>0</v>
      </c>
      <c r="N13" s="2">
        <f t="shared" si="1"/>
        <v>-0.5</v>
      </c>
      <c r="O13" s="2">
        <f t="shared" si="2"/>
        <v>-0.4108463434675431</v>
      </c>
    </row>
    <row r="14" spans="1:15" ht="15">
      <c r="A14" s="5" t="s">
        <v>254</v>
      </c>
      <c r="B14" s="5" t="s">
        <v>14</v>
      </c>
      <c r="C14" s="5">
        <f>VLOOKUP(B:B,SCHRS!A:B,2,FALSE)</f>
        <v>1.217</v>
      </c>
      <c r="D14" s="5">
        <v>768</v>
      </c>
      <c r="E14" s="5" t="s">
        <v>306</v>
      </c>
      <c r="F14" s="5" t="s">
        <v>307</v>
      </c>
      <c r="G14" s="2">
        <v>0.5</v>
      </c>
      <c r="H14" s="2">
        <v>0.5658564814814815</v>
      </c>
      <c r="I14" s="2">
        <v>0.6385416666666667</v>
      </c>
      <c r="J14" s="2"/>
      <c r="K14" s="2"/>
      <c r="L14" s="2"/>
      <c r="M14" s="2">
        <f t="shared" si="0"/>
        <v>0</v>
      </c>
      <c r="N14" s="2">
        <f t="shared" si="1"/>
        <v>-0.5</v>
      </c>
      <c r="O14" s="2">
        <f t="shared" si="2"/>
        <v>-0.4108463434675431</v>
      </c>
    </row>
    <row r="15" spans="1:15" ht="15">
      <c r="A15" s="5" t="s">
        <v>254</v>
      </c>
      <c r="B15" s="5" t="s">
        <v>14</v>
      </c>
      <c r="C15" s="5">
        <f>VLOOKUP(B:B,SCHRS!A:B,2,FALSE)</f>
        <v>1.217</v>
      </c>
      <c r="D15" s="5">
        <v>7113</v>
      </c>
      <c r="E15" s="5" t="s">
        <v>319</v>
      </c>
      <c r="F15" s="5"/>
      <c r="G15" s="2">
        <v>0.5</v>
      </c>
      <c r="H15" s="2">
        <v>0.5667708333333333</v>
      </c>
      <c r="I15" s="2">
        <v>0.6427430555555556</v>
      </c>
      <c r="J15" s="2"/>
      <c r="K15" s="2"/>
      <c r="L15" s="2"/>
      <c r="M15" s="2">
        <f t="shared" si="0"/>
        <v>0</v>
      </c>
      <c r="N15" s="2">
        <f t="shared" si="1"/>
        <v>-0.5</v>
      </c>
      <c r="O15" s="2">
        <f t="shared" si="2"/>
        <v>-0.4108463434675431</v>
      </c>
    </row>
    <row r="16" spans="1:15" ht="15">
      <c r="A16" s="5" t="s">
        <v>255</v>
      </c>
      <c r="B16" s="5" t="s">
        <v>260</v>
      </c>
      <c r="C16" s="5">
        <f>VLOOKUP(B:B,SCHRS!A:B,2,FALSE)</f>
        <v>1</v>
      </c>
      <c r="D16" s="5" t="s">
        <v>288</v>
      </c>
      <c r="E16" s="5" t="s">
        <v>289</v>
      </c>
      <c r="F16" s="5" t="s">
        <v>290</v>
      </c>
      <c r="G16" s="2">
        <v>0.5</v>
      </c>
      <c r="H16" s="2">
        <v>0.5450231481481481</v>
      </c>
      <c r="I16" s="2">
        <v>0.5901967592592593</v>
      </c>
      <c r="J16" s="2">
        <v>0.6253819444444445</v>
      </c>
      <c r="K16" s="2">
        <v>0.6556712962962963</v>
      </c>
      <c r="L16" s="2"/>
      <c r="M16" s="2">
        <f t="shared" si="0"/>
        <v>0.6556712962962963</v>
      </c>
      <c r="N16" s="2">
        <f t="shared" si="1"/>
        <v>0.15567129629629628</v>
      </c>
      <c r="O16" s="2">
        <f t="shared" si="2"/>
        <v>0.15567129629629628</v>
      </c>
    </row>
    <row r="17" spans="1:15" ht="15">
      <c r="A17" s="5" t="s">
        <v>255</v>
      </c>
      <c r="B17" s="5" t="s">
        <v>261</v>
      </c>
      <c r="C17" s="5">
        <f>VLOOKUP(B:B,SCHRS!A:B,2,FALSE)</f>
        <v>1</v>
      </c>
      <c r="D17" s="5">
        <v>1581</v>
      </c>
      <c r="E17" s="5" t="s">
        <v>300</v>
      </c>
      <c r="F17" s="5" t="s">
        <v>301</v>
      </c>
      <c r="G17" s="2">
        <v>0.5</v>
      </c>
      <c r="H17" s="2">
        <v>0.5461458333333333</v>
      </c>
      <c r="I17" s="2">
        <v>0.5919675925925926</v>
      </c>
      <c r="J17" s="2">
        <v>0.6281828703703703</v>
      </c>
      <c r="K17" s="2">
        <v>0.6595833333333333</v>
      </c>
      <c r="L17" s="2"/>
      <c r="M17" s="2">
        <f t="shared" si="0"/>
        <v>0.6595833333333333</v>
      </c>
      <c r="N17" s="2">
        <f t="shared" si="1"/>
        <v>0.1595833333333333</v>
      </c>
      <c r="O17" s="2">
        <f t="shared" si="2"/>
        <v>0.1595833333333333</v>
      </c>
    </row>
    <row r="18" spans="1:15" ht="15">
      <c r="A18" s="5" t="s">
        <v>255</v>
      </c>
      <c r="B18" s="5" t="s">
        <v>261</v>
      </c>
      <c r="C18" s="5">
        <f>VLOOKUP(B:B,SCHRS!A:B,2,FALSE)</f>
        <v>1</v>
      </c>
      <c r="D18" s="5" t="s">
        <v>297</v>
      </c>
      <c r="E18" s="5" t="s">
        <v>298</v>
      </c>
      <c r="F18" s="5" t="s">
        <v>299</v>
      </c>
      <c r="G18" s="2">
        <v>0.5</v>
      </c>
      <c r="H18" s="2">
        <v>0.5463657407407407</v>
      </c>
      <c r="I18" s="2">
        <v>0.5931712962962963</v>
      </c>
      <c r="J18" s="2">
        <v>0.6289814814814815</v>
      </c>
      <c r="K18" s="2">
        <v>0.6609027777777777</v>
      </c>
      <c r="L18" s="2"/>
      <c r="M18" s="2">
        <f t="shared" si="0"/>
        <v>0.6609027777777777</v>
      </c>
      <c r="N18" s="2">
        <f t="shared" si="1"/>
        <v>0.16090277777777773</v>
      </c>
      <c r="O18" s="2">
        <f t="shared" si="2"/>
        <v>0.16090277777777773</v>
      </c>
    </row>
    <row r="19" spans="1:15" ht="15">
      <c r="A19" s="5" t="s">
        <v>255</v>
      </c>
      <c r="B19" s="5" t="s">
        <v>260</v>
      </c>
      <c r="C19" s="5">
        <f>VLOOKUP(B:B,SCHRS!A:B,2,FALSE)</f>
        <v>1</v>
      </c>
      <c r="D19" s="5" t="s">
        <v>308</v>
      </c>
      <c r="E19" s="5" t="s">
        <v>309</v>
      </c>
      <c r="F19" s="5" t="s">
        <v>310</v>
      </c>
      <c r="G19" s="2">
        <v>0.5</v>
      </c>
      <c r="H19" s="2">
        <v>0.5496064814814815</v>
      </c>
      <c r="I19" s="2">
        <v>0.5966666666666667</v>
      </c>
      <c r="J19" s="2">
        <v>0.6322916666666667</v>
      </c>
      <c r="K19" s="2">
        <v>0.6627777777777778</v>
      </c>
      <c r="L19" s="2"/>
      <c r="M19" s="2">
        <f t="shared" si="0"/>
        <v>0.6627777777777778</v>
      </c>
      <c r="N19" s="2">
        <f t="shared" si="1"/>
        <v>0.1627777777777778</v>
      </c>
      <c r="O19" s="2">
        <f t="shared" si="2"/>
        <v>0.1627777777777778</v>
      </c>
    </row>
    <row r="20" spans="1:15" ht="15">
      <c r="A20" s="5" t="s">
        <v>255</v>
      </c>
      <c r="B20" s="5" t="s">
        <v>260</v>
      </c>
      <c r="C20" s="5">
        <f>VLOOKUP(B:B,SCHRS!A:B,2,FALSE)</f>
        <v>1</v>
      </c>
      <c r="D20" s="5" t="s">
        <v>291</v>
      </c>
      <c r="E20" s="5" t="s">
        <v>292</v>
      </c>
      <c r="F20" s="5" t="s">
        <v>293</v>
      </c>
      <c r="G20" s="2">
        <v>0.5</v>
      </c>
      <c r="H20" s="2">
        <v>0.5487268518518519</v>
      </c>
      <c r="I20" s="2">
        <v>0.5969907407407408</v>
      </c>
      <c r="J20" s="2">
        <v>0.6341319444444444</v>
      </c>
      <c r="K20" s="2">
        <v>0.6672453703703703</v>
      </c>
      <c r="L20" s="2"/>
      <c r="M20" s="2">
        <f t="shared" si="0"/>
        <v>0.6672453703703703</v>
      </c>
      <c r="N20" s="2">
        <f t="shared" si="1"/>
        <v>0.16724537037037035</v>
      </c>
      <c r="O20" s="2">
        <f t="shared" si="2"/>
        <v>0.16724537037037035</v>
      </c>
    </row>
    <row r="21" spans="1:15" ht="15">
      <c r="A21" s="5" t="s">
        <v>255</v>
      </c>
      <c r="B21" s="5" t="s">
        <v>25</v>
      </c>
      <c r="C21" s="5">
        <f>VLOOKUP(B:B,SCHRS!A:B,2,FALSE)</f>
        <v>1.035</v>
      </c>
      <c r="D21" s="5">
        <v>239</v>
      </c>
      <c r="E21" s="5" t="s">
        <v>313</v>
      </c>
      <c r="F21" s="5" t="s">
        <v>314</v>
      </c>
      <c r="G21" s="2">
        <v>0.5</v>
      </c>
      <c r="H21" s="2">
        <v>0.5491550925925927</v>
      </c>
      <c r="I21" s="2">
        <v>0.6012731481481481</v>
      </c>
      <c r="J21" s="2">
        <v>0.6398032407407407</v>
      </c>
      <c r="K21" s="2">
        <v>0.6736111111111112</v>
      </c>
      <c r="L21" s="2"/>
      <c r="M21" s="2">
        <f t="shared" si="0"/>
        <v>0.6736111111111112</v>
      </c>
      <c r="N21" s="2">
        <f t="shared" si="1"/>
        <v>0.17361111111111116</v>
      </c>
      <c r="O21" s="2">
        <f t="shared" si="2"/>
        <v>0.16774020397208808</v>
      </c>
    </row>
    <row r="22" spans="1:15" ht="15">
      <c r="A22" s="5" t="s">
        <v>255</v>
      </c>
      <c r="B22" s="5" t="s">
        <v>213</v>
      </c>
      <c r="C22" s="5">
        <f>VLOOKUP(B:B,SCHRS!A:B,2,FALSE)</f>
        <v>0.948</v>
      </c>
      <c r="D22" s="5">
        <v>411</v>
      </c>
      <c r="E22" s="5" t="s">
        <v>304</v>
      </c>
      <c r="F22" s="5" t="s">
        <v>305</v>
      </c>
      <c r="G22" s="2">
        <v>0.5</v>
      </c>
      <c r="H22" s="2">
        <v>0.5453819444444444</v>
      </c>
      <c r="I22" s="2">
        <v>0.5928472222222222</v>
      </c>
      <c r="J22" s="2">
        <v>0.6292476851851853</v>
      </c>
      <c r="K22" s="2">
        <v>0.6598611111111111</v>
      </c>
      <c r="L22" s="2"/>
      <c r="M22" s="2">
        <f t="shared" si="0"/>
        <v>0.6598611111111111</v>
      </c>
      <c r="N22" s="2">
        <f t="shared" si="1"/>
        <v>0.15986111111111112</v>
      </c>
      <c r="O22" s="2">
        <f t="shared" si="2"/>
        <v>0.16862986404125646</v>
      </c>
    </row>
    <row r="23" spans="1:15" ht="15">
      <c r="A23" s="5" t="s">
        <v>255</v>
      </c>
      <c r="B23" s="5" t="s">
        <v>213</v>
      </c>
      <c r="C23" s="5">
        <f>VLOOKUP(B:B,SCHRS!A:B,2,FALSE)</f>
        <v>0.948</v>
      </c>
      <c r="D23" s="5">
        <v>6</v>
      </c>
      <c r="E23" s="5" t="s">
        <v>316</v>
      </c>
      <c r="F23" s="5" t="s">
        <v>315</v>
      </c>
      <c r="G23" s="2">
        <v>0.5</v>
      </c>
      <c r="H23" s="2">
        <v>0.5466898148148148</v>
      </c>
      <c r="I23" s="2">
        <v>0.5947337962962963</v>
      </c>
      <c r="J23" s="2">
        <v>0.6306365740740741</v>
      </c>
      <c r="K23" s="2">
        <v>0.6604629629629629</v>
      </c>
      <c r="L23" s="2"/>
      <c r="M23" s="2">
        <f t="shared" si="0"/>
        <v>0.6604629629629629</v>
      </c>
      <c r="N23" s="2">
        <f t="shared" si="1"/>
        <v>0.16046296296296292</v>
      </c>
      <c r="O23" s="2">
        <f t="shared" si="2"/>
        <v>0.16926472886388494</v>
      </c>
    </row>
    <row r="24" spans="1:15" ht="15">
      <c r="A24" s="5" t="s">
        <v>256</v>
      </c>
      <c r="B24" s="26" t="s">
        <v>260</v>
      </c>
      <c r="C24" s="5">
        <f>VLOOKUP(B:B,SCHRS!A:B,2,FALSE)</f>
        <v>1</v>
      </c>
      <c r="D24" s="5" t="s">
        <v>273</v>
      </c>
      <c r="E24" s="5" t="s">
        <v>274</v>
      </c>
      <c r="F24" s="5" t="s">
        <v>275</v>
      </c>
      <c r="G24" s="2">
        <v>0.5</v>
      </c>
      <c r="H24" s="2">
        <v>0.5488310185185185</v>
      </c>
      <c r="I24" s="2">
        <v>0.5980787037037038</v>
      </c>
      <c r="J24" s="2">
        <v>0.6361574074074073</v>
      </c>
      <c r="K24" s="2">
        <v>0.6694097222222223</v>
      </c>
      <c r="L24" s="2"/>
      <c r="M24" s="2">
        <f t="shared" si="0"/>
        <v>0.6694097222222223</v>
      </c>
      <c r="N24" s="2">
        <f t="shared" si="1"/>
        <v>0.16940972222222228</v>
      </c>
      <c r="O24" s="2">
        <f t="shared" si="2"/>
        <v>0.16940972222222228</v>
      </c>
    </row>
    <row r="25" spans="1:15" ht="15">
      <c r="A25" s="5" t="s">
        <v>255</v>
      </c>
      <c r="B25" s="14" t="s">
        <v>260</v>
      </c>
      <c r="C25" s="5">
        <f>VLOOKUP(B:B,SCHRS!A:B,2,FALSE)</f>
        <v>1</v>
      </c>
      <c r="D25" s="5" t="s">
        <v>270</v>
      </c>
      <c r="E25" s="5" t="s">
        <v>271</v>
      </c>
      <c r="F25" s="5" t="s">
        <v>272</v>
      </c>
      <c r="G25" s="2">
        <v>0.5</v>
      </c>
      <c r="H25" s="2">
        <v>0.5518402777777778</v>
      </c>
      <c r="I25" s="2">
        <v>0.6019907407407408</v>
      </c>
      <c r="J25" s="2">
        <v>0.6403356481481481</v>
      </c>
      <c r="K25" s="2">
        <v>0.6763657407407407</v>
      </c>
      <c r="L25" s="2"/>
      <c r="M25" s="2">
        <f t="shared" si="0"/>
        <v>0.6763657407407407</v>
      </c>
      <c r="N25" s="2">
        <f t="shared" si="1"/>
        <v>0.17636574074074074</v>
      </c>
      <c r="O25" s="2">
        <f t="shared" si="2"/>
        <v>0.17636574074074074</v>
      </c>
    </row>
    <row r="26" spans="1:15" ht="15">
      <c r="A26" s="5" t="s">
        <v>255</v>
      </c>
      <c r="B26" s="5" t="s">
        <v>187</v>
      </c>
      <c r="C26" s="5">
        <f>VLOOKUP(B:B,SCHRS!A:B,2,FALSE)</f>
        <v>1.046</v>
      </c>
      <c r="D26" s="5">
        <v>106</v>
      </c>
      <c r="E26" s="5" t="s">
        <v>317</v>
      </c>
      <c r="F26" s="5" t="s">
        <v>318</v>
      </c>
      <c r="G26" s="2">
        <v>0.5</v>
      </c>
      <c r="H26" s="2">
        <v>0.5543981481481481</v>
      </c>
      <c r="I26" s="2">
        <v>0.6091203703703704</v>
      </c>
      <c r="J26" s="2">
        <v>0.6508333333333333</v>
      </c>
      <c r="K26" s="2">
        <v>0.6858217592592593</v>
      </c>
      <c r="L26" s="2"/>
      <c r="M26" s="2">
        <f t="shared" si="0"/>
        <v>0.6858217592592593</v>
      </c>
      <c r="N26" s="2">
        <f t="shared" si="1"/>
        <v>0.18582175925925926</v>
      </c>
      <c r="O26" s="2">
        <f t="shared" si="2"/>
        <v>0.1776498654486226</v>
      </c>
    </row>
    <row r="27" spans="1:15" ht="15">
      <c r="A27" s="5"/>
      <c r="B27" s="5"/>
      <c r="C27" s="5" t="e">
        <f>VLOOKUP(B:B,SCHRS!A:B,2,FALSE)</f>
        <v>#N/A</v>
      </c>
      <c r="D27" s="5"/>
      <c r="E27" s="5"/>
      <c r="F27" s="5"/>
      <c r="G27" s="2">
        <v>0.4791666666666667</v>
      </c>
      <c r="H27" s="2"/>
      <c r="I27" s="2"/>
      <c r="J27" s="2"/>
      <c r="K27" s="2"/>
      <c r="L27" s="2"/>
      <c r="M27" s="2">
        <f t="shared" si="0"/>
        <v>0</v>
      </c>
      <c r="N27" s="2">
        <f t="shared" si="1"/>
        <v>-0.4791666666666667</v>
      </c>
      <c r="O27" s="2" t="e">
        <f t="shared" si="2"/>
        <v>#N/A</v>
      </c>
    </row>
    <row r="28" spans="1:15" ht="15">
      <c r="A28" s="5"/>
      <c r="B28" s="5"/>
      <c r="C28" s="5" t="e">
        <f>VLOOKUP(B:B,SCHRS!A:B,2,FALSE)</f>
        <v>#N/A</v>
      </c>
      <c r="D28" s="5"/>
      <c r="E28" s="5"/>
      <c r="F28" s="5"/>
      <c r="G28" s="2">
        <v>0.4791666666666667</v>
      </c>
      <c r="H28" s="2"/>
      <c r="I28" s="2"/>
      <c r="J28" s="2"/>
      <c r="K28" s="2"/>
      <c r="L28" s="2"/>
      <c r="M28" s="2">
        <f t="shared" si="0"/>
        <v>0</v>
      </c>
      <c r="N28" s="2">
        <f t="shared" si="1"/>
        <v>-0.4791666666666667</v>
      </c>
      <c r="O28" s="2" t="e">
        <f t="shared" si="2"/>
        <v>#N/A</v>
      </c>
    </row>
    <row r="29" spans="1:10" ht="15">
      <c r="A29" s="5"/>
      <c r="B29" s="5"/>
      <c r="C29" s="2"/>
      <c r="D29" s="2"/>
      <c r="E29" s="2"/>
      <c r="F29" s="2"/>
      <c r="G29" s="2"/>
      <c r="H29" s="2"/>
      <c r="I29" s="2"/>
      <c r="J29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802414814</dc:creator>
  <cp:keywords/>
  <dc:description/>
  <cp:lastModifiedBy>User</cp:lastModifiedBy>
  <cp:lastPrinted>2014-09-13T16:23:41Z</cp:lastPrinted>
  <dcterms:created xsi:type="dcterms:W3CDTF">2013-09-18T11:42:52Z</dcterms:created>
  <dcterms:modified xsi:type="dcterms:W3CDTF">2014-09-15T07:58:04Z</dcterms:modified>
  <cp:category/>
  <cp:version/>
  <cp:contentType/>
  <cp:contentStatus/>
</cp:coreProperties>
</file>